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506京都府照会（及び通知）\5070129 【京都府自治振興課】公営企業に係る「経営比較分析表」（令和５年度決算）の分析等について\水道\"/>
    </mc:Choice>
  </mc:AlternateContent>
  <workbookProtection workbookAlgorithmName="SHA-512" workbookHashValue="g+DFN9NF87weBwphaJJQYMbLijhxls854PlUNmtQnN419YTOqQVi9r0SfVNycaBdEqhvZOTto0GiJFerqxSdYA==" workbookSaltValue="gvqyDLdJlcAUksighfmoS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<sst xmlns="http://schemas.openxmlformats.org/spreadsheetml/2006/main" count="228" uniqueCount="113">
  <si>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</si>
  <si>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</si>
  <si>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</si>
  <si>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</si>
  <si>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</si>
  <si>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</si>
  <si>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</si>
  <si>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</si>
  <si>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</si>
  <si>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</si>
  <si>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</si>
  <si>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</si>
  <si>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</si>
  <si>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</si>
  <si>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</si>
  <si>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</si>
  <si>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</si>
  <si>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</si>
  <si>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</si>
  <si>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</si>
  <si>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</si>
  <si>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</si>
  <si>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</si>
  <si>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</si>
  <si>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</si>
  <si>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</si>
  <si>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</si>
  <si>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</si>
  <si>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</si>
  <si>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</si>
  <si>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</si>
  <si>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</si>
  <si>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</si>
  <si>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</si>
  <si>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</si>
  <si>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</si>
  <si>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</si>
  <si>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</si>
  <si>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</si>
  <si>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</si>
  <si>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</si>
  <si>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</si>
  <si>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</si>
  <si>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</si>
  <si>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</si>
  <si>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</si>
  <si>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</si>
  <si>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</si>
  <si>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</si>
  <si>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</si>
  <si>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</si>
  <si>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</si>
  <si>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</si>
  <si>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</si>
  <si>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</si>
  <si>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</si>
  <si>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</si>
  <si>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</si>
  <si>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</si>
  <si>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</si>
  <si>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</si>
  <si>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</si>
  <si>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</si>
  <si>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</si>
  <si>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</si>
  <si>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</si>
  <si>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</si>
  <si>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</si>
  <si>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</si>
  <si>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</si>
  <si>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</si>
  <si>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</si>
  <si>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</si>
  <si>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</si>
  <si>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</si>
  <si>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</si>
  <si>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</si>
  <si>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</si>
  <si>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</si>
  <si>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</si>
  <si>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</si>
  <si>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</si>
  <si>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</si>
  <si>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</si>
  <si>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</si>
  <si>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</si>
  <si>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</si>
  <si>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</si>
  <si>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</si>
  <si>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</si>
  <si>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</si>
  <si>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</si>
  <si>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</si>
  <si>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</si>
  <si>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</si>
  <si>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</si>
  <si>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</si>
  <si>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</si>
  <si>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</si>
  <si>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</si>
  <si>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</si>
  <si>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</si>
  <si>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</si>
  <si>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</si>
  <si>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</si>
  <si>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</si>
  <si>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</si>
  <si>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</si>
  <si>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</si>
  <si>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</si>
  <si>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においては、経常収支比率は100%を上回っており、費用を収益でまかなえている。一方、料金回収率は100%を下回っているが、これは令和５年度においては物価高騰対策に係る減免を実施した結果、減免分を一般会計補助金で補填したためである。令和５年度は累積欠損金比率が引き続き改善したのものの、類似団体と比べても突出して高い累積欠損金比率を含めて、経営の改善に努める必要がある。
　流動比率については、令和５年度の大型事業の支払いを未払金として計上したため、前年比で大きく減少した。支払能力は未だに十分あるものの、注意が必要である。
　企業債残高対給水収益比率については、企業債残高が令和５年度の大型事業により大幅に増加したため、比率が上昇し類似団体の平均値を超えることとなったため、注意が必要である。
　経営の効率性を示す、給水原価・施設利用率・有収率については、有収率は類似団体と比べても効率性が高いといえるが、給水原価・施設利用率は類似団体と比べて効率性が低いため、将来的に施設の更新投資等を見直すことにより、施設利用率の向上、並びに給水原価の低減を図る必要がある。</t>
    <rPh sb="80" eb="82">
      <t>ブッカ</t>
    </rPh>
    <rPh sb="82" eb="84">
      <t>コウトウ</t>
    </rPh>
    <rPh sb="202" eb="204">
      <t>レイカズ</t>
    </rPh>
    <rPh sb="205" eb="207">
      <t>ネンド</t>
    </rPh>
    <rPh sb="208" eb="210">
      <t>オオガタ</t>
    </rPh>
    <rPh sb="210" eb="212">
      <t>ジギョウ</t>
    </rPh>
    <rPh sb="213" eb="215">
      <t>シハラ</t>
    </rPh>
    <rPh sb="217" eb="220">
      <t>ミバライキン</t>
    </rPh>
    <rPh sb="223" eb="225">
      <t>ケイジョウ</t>
    </rPh>
    <rPh sb="230" eb="233">
      <t>ゼンネンヒ</t>
    </rPh>
    <rPh sb="234" eb="235">
      <t>オオ</t>
    </rPh>
    <rPh sb="237" eb="239">
      <t>ゲンショウ</t>
    </rPh>
    <rPh sb="293" eb="295">
      <t>レイワ</t>
    </rPh>
    <rPh sb="296" eb="298">
      <t>ネンド</t>
    </rPh>
    <rPh sb="299" eb="301">
      <t>オオガタ</t>
    </rPh>
    <rPh sb="301" eb="303">
      <t>ジギョウ</t>
    </rPh>
    <rPh sb="306" eb="308">
      <t>オオハバ</t>
    </rPh>
    <rPh sb="322" eb="324">
      <t>ルイジ</t>
    </rPh>
    <rPh sb="324" eb="326">
      <t>ダンタイ</t>
    </rPh>
    <rPh sb="327" eb="330">
      <t>ヘイキンチ</t>
    </rPh>
    <rPh sb="331" eb="332">
      <t>コ</t>
    </rPh>
    <rPh sb="343" eb="345">
      <t>チュウイ</t>
    </rPh>
    <rPh sb="346" eb="348">
      <t>ヒツヨウ</t>
    </rPh>
    <phoneticPr fontId="4"/>
  </si>
  <si>
    <t>　経営の健全性・効率性に係る部分については、事業を取り巻く環境として、水需要の減少に伴い水道料金収入が減少していること、水道事業は、過去の設備投資などの固定費が大半を占めており、単年度での大幅な費用削減が難しいことから、収支及び累積欠損金比率などの経営の状況は引続き厳しい状態である。
　また、老朽化の対策についても厳しい経営状況であることから十分な更新投資を行えていない状態である。
　以上から、「アセットマネジメント」及び「経営戦略」等の実施により、更新投資のダウンサイジング・平準化及び収益の見直しを図る。</t>
    <phoneticPr fontId="4"/>
  </si>
  <si>
    <t>　昭和４０年代から昭和５０年代にかけて住宅開発等により布設した多くの管路が順次更新時期を迎えている。そのため、経年管の更新を継続的に進めているものの、令和５年度は管路経年化率は増加した。類似団体平均値を上回っており、他団体と比べて老朽化が進んでいることから、引き続き経年管の更新を進めていく必要がある。
　令和５年度は１つの配水池を建て替えて耐震化を行ったため、有形固定資産減価償却率は大きく減少した。
　令和６年度以降は引き続き、経年化率の低下に向けて、管路更新事業を実施する予定である。
　また、施設においても、水道施設整備計画に基づき、計画的に更新・統合を行い、老朽化の改善を進める。</t>
    <rPh sb="153" eb="155">
      <t>レイワ</t>
    </rPh>
    <rPh sb="156" eb="158">
      <t>ネンド</t>
    </rPh>
    <rPh sb="162" eb="165">
      <t>ハイスイチ</t>
    </rPh>
    <rPh sb="171" eb="174">
      <t>タイシンカ</t>
    </rPh>
    <rPh sb="175" eb="176">
      <t>オコナ</t>
    </rPh>
    <rPh sb="181" eb="187">
      <t>ユウケイコテイシサン</t>
    </rPh>
    <rPh sb="187" eb="191">
      <t>ゲンカショウキャク</t>
    </rPh>
    <rPh sb="191" eb="192">
      <t>リツ</t>
    </rPh>
    <rPh sb="193" eb="194">
      <t>オオ</t>
    </rPh>
    <rPh sb="196" eb="19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</si>
</sst>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1.72</c:v>
                </c:pt>
                <c:pt idx="1">
                  <c:v>1.21</c:v>
                </c:pt>
                <c:pt idx="2">
                  <c:v>0.91</c:v>
                </c:pt>
                <c:pt idx="3">
                  <c:v>0.44</c:v>
                </c:pt>
                <c:pt idx="4">
                  <c:v>1.56</c:v>
                </c:pt>
              </c:numCache>
            </c:numRef>
          </c:val>
          <c:extLst>
            <c:ext xmlns:c16="http://schemas.microsoft.com/office/drawing/2014/chart" uri="{C3380CC4-5D6E-409C-BE32-E72D297353CC}">
              <c16:uniqueId val="{00000000-B84D-4244-8863-9F2F860B2C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84D-4244-8863-9F2F860B2C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42.72</c:v>
                </c:pt>
                <c:pt idx="1">
                  <c:v>43.37</c:v>
                </c:pt>
                <c:pt idx="2">
                  <c:v>42.66</c:v>
                </c:pt>
                <c:pt idx="3">
                  <c:v>43.16</c:v>
                </c:pt>
                <c:pt idx="4">
                  <c:v>43.2</c:v>
                </c:pt>
              </c:numCache>
            </c:numRef>
          </c:val>
          <c:extLst>
            <c:ext xmlns:c16="http://schemas.microsoft.com/office/drawing/2014/chart" uri="{C3380CC4-5D6E-409C-BE32-E72D297353CC}">
              <c16:uniqueId val="{00000000-C2CC-4FFE-8FE6-8E5A06491B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2CC-4FFE-8FE6-8E5A06491B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91.31</c:v>
                </c:pt>
                <c:pt idx="1">
                  <c:v>91.86</c:v>
                </c:pt>
                <c:pt idx="2">
                  <c:v>92.77</c:v>
                </c:pt>
                <c:pt idx="3">
                  <c:v>91.17</c:v>
                </c:pt>
                <c:pt idx="4">
                  <c:v>90.25</c:v>
                </c:pt>
              </c:numCache>
            </c:numRef>
          </c:val>
          <c:extLst>
            <c:ext xmlns:c16="http://schemas.microsoft.com/office/drawing/2014/chart" uri="{C3380CC4-5D6E-409C-BE32-E72D297353CC}">
              <c16:uniqueId val="{00000000-CF0B-49F4-A9D7-C0DEC816DE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F0B-49F4-A9D7-C0DEC816DE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96.08</c:v>
                </c:pt>
                <c:pt idx="1">
                  <c:v>104.32</c:v>
                </c:pt>
                <c:pt idx="2">
                  <c:v>102.44</c:v>
                </c:pt>
                <c:pt idx="3">
                  <c:v>100.7</c:v>
                </c:pt>
                <c:pt idx="4">
                  <c:v>103.48</c:v>
                </c:pt>
              </c:numCache>
            </c:numRef>
          </c:val>
          <c:extLst>
            <c:ext xmlns:c16="http://schemas.microsoft.com/office/drawing/2014/chart" uri="{C3380CC4-5D6E-409C-BE32-E72D297353CC}">
              <c16:uniqueId val="{00000000-9C1A-43A0-8815-6CB93356FB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9C1A-43A0-8815-6CB93356FB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52.84</c:v>
                </c:pt>
                <c:pt idx="1">
                  <c:v>51.21</c:v>
                </c:pt>
                <c:pt idx="2">
                  <c:v>52.57</c:v>
                </c:pt>
                <c:pt idx="3">
                  <c:v>53.95</c:v>
                </c:pt>
                <c:pt idx="4">
                  <c:v>48.35</c:v>
                </c:pt>
              </c:numCache>
            </c:numRef>
          </c:val>
          <c:extLst>
            <c:ext xmlns:c16="http://schemas.microsoft.com/office/drawing/2014/chart" uri="{C3380CC4-5D6E-409C-BE32-E72D297353CC}">
              <c16:uniqueId val="{00000000-C55F-4D39-A04E-F45F663E6D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55F-4D39-A04E-F45F663E6D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31.12</c:v>
                </c:pt>
                <c:pt idx="1">
                  <c:v>30.24</c:v>
                </c:pt>
                <c:pt idx="2">
                  <c:v>30.68</c:v>
                </c:pt>
                <c:pt idx="3">
                  <c:v>32.22</c:v>
                </c:pt>
                <c:pt idx="4">
                  <c:v>32.770000000000003</c:v>
                </c:pt>
              </c:numCache>
            </c:numRef>
          </c:val>
          <c:extLst>
            <c:ext xmlns:c16="http://schemas.microsoft.com/office/drawing/2014/chart" uri="{C3380CC4-5D6E-409C-BE32-E72D297353CC}">
              <c16:uniqueId val="{00000000-8EB5-4622-B795-4EAC533AC4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EB5-4622-B795-4EAC533AC4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103.1</c:v>
                </c:pt>
                <c:pt idx="1">
                  <c:v>130.63999999999999</c:v>
                </c:pt>
                <c:pt idx="2">
                  <c:v>108.87</c:v>
                </c:pt>
                <c:pt idx="3">
                  <c:v>108.14</c:v>
                </c:pt>
                <c:pt idx="4">
                  <c:v>87.4</c:v>
                </c:pt>
              </c:numCache>
            </c:numRef>
          </c:val>
          <c:extLst>
            <c:ext xmlns:c16="http://schemas.microsoft.com/office/drawing/2014/chart" uri="{C3380CC4-5D6E-409C-BE32-E72D297353CC}">
              <c16:uniqueId val="{00000000-16CF-42F0-9B30-2C9DA98211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6CF-42F0-9B30-2C9DA98211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339.6</c:v>
                </c:pt>
                <c:pt idx="1">
                  <c:v>424.5</c:v>
                </c:pt>
                <c:pt idx="2">
                  <c:v>431.71</c:v>
                </c:pt>
                <c:pt idx="3">
                  <c:v>338.17</c:v>
                </c:pt>
                <c:pt idx="4">
                  <c:v>178.75</c:v>
                </c:pt>
              </c:numCache>
            </c:numRef>
          </c:val>
          <c:extLst>
            <c:ext xmlns:c16="http://schemas.microsoft.com/office/drawing/2014/chart" uri="{C3380CC4-5D6E-409C-BE32-E72D297353CC}">
              <c16:uniqueId val="{00000000-6491-4C74-AD17-BD54ACFA7C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491-4C74-AD17-BD54ACFA7C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285.68</c:v>
                </c:pt>
                <c:pt idx="1">
                  <c:v>401</c:v>
                </c:pt>
                <c:pt idx="2">
                  <c:v>339.3</c:v>
                </c:pt>
                <c:pt idx="3">
                  <c:v>356.25</c:v>
                </c:pt>
                <c:pt idx="4">
                  <c:v>429.39</c:v>
                </c:pt>
              </c:numCache>
            </c:numRef>
          </c:val>
          <c:extLst>
            <c:ext xmlns:c16="http://schemas.microsoft.com/office/drawing/2014/chart" uri="{C3380CC4-5D6E-409C-BE32-E72D297353CC}">
              <c16:uniqueId val="{00000000-5715-48C0-89DB-92A235A315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715-48C0-89DB-92A235A315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91.02</c:v>
                </c:pt>
                <c:pt idx="1">
                  <c:v>70.400000000000006</c:v>
                </c:pt>
                <c:pt idx="2">
                  <c:v>82.26</c:v>
                </c:pt>
                <c:pt idx="3">
                  <c:v>80.83</c:v>
                </c:pt>
                <c:pt idx="4">
                  <c:v>89.75</c:v>
                </c:pt>
              </c:numCache>
            </c:numRef>
          </c:val>
          <c:extLst>
            <c:ext xmlns:c16="http://schemas.microsoft.com/office/drawing/2014/chart" uri="{C3380CC4-5D6E-409C-BE32-E72D297353CC}">
              <c16:uniqueId val="{00000000-06F3-4678-B3A2-6CB3409366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06F3-4678-B3A2-6CB3409366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249.34</c:v>
                </c:pt>
                <c:pt idx="1">
                  <c:v>232.52</c:v>
                </c:pt>
                <c:pt idx="2">
                  <c:v>235.33</c:v>
                </c:pt>
                <c:pt idx="3">
                  <c:v>241.09</c:v>
                </c:pt>
                <c:pt idx="4">
                  <c:v>235.51</c:v>
                </c:pt>
              </c:numCache>
            </c:numRef>
          </c:val>
          <c:extLst>
            <c:ext xmlns:c16="http://schemas.microsoft.com/office/drawing/2014/chart" uri="{C3380CC4-5D6E-409C-BE32-E72D297353CC}">
              <c16:uniqueId val="{00000000-A712-4E0B-9769-6F8DC745CA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712-4E0B-9769-6F8DC745CA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K12" sqref="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大山崎町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16651</v>
      </c>
      <c r="AM8" s="44"/>
      <c r="AN8" s="44"/>
      <c r="AO8" s="44"/>
      <c r="AP8" s="44"/>
      <c r="AQ8" s="44"/>
      <c r="AR8" s="44"/>
      <c r="AS8" s="44"/>
      <c r="AT8" s="45">
        <f>データ!$S$6</f>
        <v>5.97</v>
      </c>
      <c r="AU8" s="46"/>
      <c r="AV8" s="46"/>
      <c r="AW8" s="46"/>
      <c r="AX8" s="46"/>
      <c r="AY8" s="46"/>
      <c r="AZ8" s="46"/>
      <c r="BA8" s="46"/>
      <c r="BB8" s="47">
        <f>データ!$T$6</f>
        <v>2789.11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40.76</v>
      </c>
      <c r="J10" s="46"/>
      <c r="K10" s="46"/>
      <c r="L10" s="46"/>
      <c r="M10" s="46"/>
      <c r="N10" s="46"/>
      <c r="O10" s="80"/>
      <c r="P10" s="47">
        <f>データ!$P$6</f>
        <v>100</v>
      </c>
      <c r="Q10" s="47"/>
      <c r="R10" s="47"/>
      <c r="S10" s="47"/>
      <c r="T10" s="47"/>
      <c r="U10" s="47"/>
      <c r="V10" s="47"/>
      <c r="W10" s="44">
        <f>データ!$Q$6</f>
        <v>4235</v>
      </c>
      <c r="X10" s="44"/>
      <c r="Y10" s="44"/>
      <c r="Z10" s="44"/>
      <c r="AA10" s="44"/>
      <c r="AB10" s="44"/>
      <c r="AC10" s="44"/>
      <c r="AD10" s="2"/>
      <c r="AE10" s="2"/>
      <c r="AF10" s="2"/>
      <c r="AG10" s="2"/>
      <c r="AH10" s="2"/>
      <c r="AI10" s="2"/>
      <c r="AJ10" s="2"/>
      <c r="AK10" s="2"/>
      <c r="AL10" s="44">
        <f>データ!$U$6</f>
        <v>16594</v>
      </c>
      <c r="AM10" s="44"/>
      <c r="AN10" s="44"/>
      <c r="AO10" s="44"/>
      <c r="AP10" s="44"/>
      <c r="AQ10" s="44"/>
      <c r="AR10" s="44"/>
      <c r="AS10" s="44"/>
      <c r="AT10" s="45">
        <f>データ!$V$6</f>
        <v>4</v>
      </c>
      <c r="AU10" s="46"/>
      <c r="AV10" s="46"/>
      <c r="AW10" s="46"/>
      <c r="AX10" s="46"/>
      <c r="AY10" s="46"/>
      <c r="AZ10" s="46"/>
      <c r="BA10" s="46"/>
      <c r="BB10" s="47">
        <f>データ!$W$6</f>
        <v>4148.5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t2cjkWbV8uvxU+uDgl7GtYfPcC2e524Y2hguyjjYp8X58e5aIOiio8ycmxF7fjYPb4xbg0n/b/gb3GE4ISoHQ==" saltValue="EM3JjMMOOMx3laMyY7/C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263036</v>
      </c>
      <c r="D6" s="20">
        <f t="shared" si="3"/>
        <v>46</v>
      </c>
      <c r="E6" s="20">
        <f t="shared" si="3"/>
        <v>1</v>
      </c>
      <c r="F6" s="20">
        <f t="shared" si="3"/>
        <v>0</v>
      </c>
      <c r="G6" s="20">
        <f t="shared" si="3"/>
        <v>1</v>
      </c>
      <c r="H6" s="20" t="str">
        <f t="shared" si="3"/>
        <v>京都府　大山崎町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40.76</v>
      </c>
      <c r="P6" s="21">
        <f t="shared" si="3"/>
        <v>100</v>
      </c>
      <c r="Q6" s="21">
        <f t="shared" si="3"/>
        <v>4235</v>
      </c>
      <c r="R6" s="21">
        <f t="shared" si="3"/>
        <v>16651</v>
      </c>
      <c r="S6" s="21">
        <f t="shared" si="3"/>
        <v>5.97</v>
      </c>
      <c r="T6" s="21">
        <f t="shared" si="3"/>
        <v>2789.11</v>
      </c>
      <c r="U6" s="21">
        <f t="shared" si="3"/>
        <v>16594</v>
      </c>
      <c r="V6" s="21">
        <f t="shared" si="3"/>
        <v>4</v>
      </c>
      <c r="W6" s="21">
        <f t="shared" si="3"/>
        <v>4148.5</v>
      </c>
      <c r="X6" s="22">
        <f>IF(X7="",NA(),X7)</f>
        <v>96.08</v>
      </c>
      <c r="Y6" s="22">
        <f t="shared" ref="Y6:AG6" si="4">IF(Y7="",NA(),Y7)</f>
        <v>104.32</v>
      </c>
      <c r="Z6" s="22">
        <f t="shared" si="4"/>
        <v>102.44</v>
      </c>
      <c r="AA6" s="22">
        <f t="shared" si="4"/>
        <v>100.7</v>
      </c>
      <c r="AB6" s="22">
        <f t="shared" si="4"/>
        <v>103.48</v>
      </c>
      <c r="AC6" s="22">
        <f t="shared" si="4"/>
        <v>108.61</v>
      </c>
      <c r="AD6" s="22">
        <f t="shared" si="4"/>
        <v>108.35</v>
      </c>
      <c r="AE6" s="22">
        <f t="shared" si="4"/>
        <v>108.84</v>
      </c>
      <c r="AF6" s="22">
        <f t="shared" si="4"/>
        <v>105.92</v>
      </c>
      <c r="AG6" s="22">
        <f t="shared" si="4"/>
        <v>106.01</v>
      </c>
      <c r="AH6" s="21" t="str">
        <f>IF(AH7="","",IF(AH7="-","【-】","【"&amp;SUBSTITUTE(TEXT(AH7,"#,##0.00"),"-","△")&amp;"】"))</f>
        <v>【108.24】</v>
      </c>
      <c r="AI6" s="22">
        <f>IF(AI7="",NA(),AI7)</f>
        <v>103.1</v>
      </c>
      <c r="AJ6" s="22">
        <f t="shared" ref="AJ6:AR6" si="5">IF(AJ7="",NA(),AJ7)</f>
        <v>130.63999999999999</v>
      </c>
      <c r="AK6" s="22">
        <f t="shared" si="5"/>
        <v>108.87</v>
      </c>
      <c r="AL6" s="22">
        <f t="shared" si="5"/>
        <v>108.14</v>
      </c>
      <c r="AM6" s="22">
        <f t="shared" si="5"/>
        <v>87.4</v>
      </c>
      <c r="AN6" s="22">
        <f t="shared" si="5"/>
        <v>3.59</v>
      </c>
      <c r="AO6" s="22">
        <f t="shared" si="5"/>
        <v>3.98</v>
      </c>
      <c r="AP6" s="22">
        <f t="shared" si="5"/>
        <v>6.02</v>
      </c>
      <c r="AQ6" s="22">
        <f t="shared" si="5"/>
        <v>7.78</v>
      </c>
      <c r="AR6" s="22">
        <f t="shared" si="5"/>
        <v>9.59</v>
      </c>
      <c r="AS6" s="21" t="str">
        <f>IF(AS7="","",IF(AS7="-","【-】","【"&amp;SUBSTITUTE(TEXT(AS7,"#,##0.00"),"-","△")&amp;"】"))</f>
        <v>【1.50】</v>
      </c>
      <c r="AT6" s="22">
        <f>IF(AT7="",NA(),AT7)</f>
        <v>339.6</v>
      </c>
      <c r="AU6" s="22">
        <f t="shared" ref="AU6:BC6" si="6">IF(AU7="",NA(),AU7)</f>
        <v>424.5</v>
      </c>
      <c r="AV6" s="22">
        <f t="shared" si="6"/>
        <v>431.71</v>
      </c>
      <c r="AW6" s="22">
        <f t="shared" si="6"/>
        <v>338.17</v>
      </c>
      <c r="AX6" s="22">
        <f t="shared" si="6"/>
        <v>178.75</v>
      </c>
      <c r="AY6" s="22">
        <f t="shared" si="6"/>
        <v>379.08</v>
      </c>
      <c r="AZ6" s="22">
        <f t="shared" si="6"/>
        <v>367.55</v>
      </c>
      <c r="BA6" s="22">
        <f t="shared" si="6"/>
        <v>378.56</v>
      </c>
      <c r="BB6" s="22">
        <f t="shared" si="6"/>
        <v>364.46</v>
      </c>
      <c r="BC6" s="22">
        <f t="shared" si="6"/>
        <v>338.89</v>
      </c>
      <c r="BD6" s="21" t="str">
        <f>IF(BD7="","",IF(BD7="-","【-】","【"&amp;SUBSTITUTE(TEXT(BD7,"#,##0.00"),"-","△")&amp;"】"))</f>
        <v>【243.36】</v>
      </c>
      <c r="BE6" s="22">
        <f>IF(BE7="",NA(),BE7)</f>
        <v>285.68</v>
      </c>
      <c r="BF6" s="22">
        <f t="shared" ref="BF6:BN6" si="7">IF(BF7="",NA(),BF7)</f>
        <v>401</v>
      </c>
      <c r="BG6" s="22">
        <f t="shared" si="7"/>
        <v>339.3</v>
      </c>
      <c r="BH6" s="22">
        <f t="shared" si="7"/>
        <v>356.25</v>
      </c>
      <c r="BI6" s="22">
        <f t="shared" si="7"/>
        <v>429.39</v>
      </c>
      <c r="BJ6" s="22">
        <f t="shared" si="7"/>
        <v>398.98</v>
      </c>
      <c r="BK6" s="22">
        <f t="shared" si="7"/>
        <v>418.68</v>
      </c>
      <c r="BL6" s="22">
        <f t="shared" si="7"/>
        <v>395.68</v>
      </c>
      <c r="BM6" s="22">
        <f t="shared" si="7"/>
        <v>403.72</v>
      </c>
      <c r="BN6" s="22">
        <f t="shared" si="7"/>
        <v>400.21</v>
      </c>
      <c r="BO6" s="21" t="str">
        <f>IF(BO7="","",IF(BO7="-","【-】","【"&amp;SUBSTITUTE(TEXT(BO7,"#,##0.00"),"-","△")&amp;"】"))</f>
        <v>【265.93】</v>
      </c>
      <c r="BP6" s="22">
        <f>IF(BP7="",NA(),BP7)</f>
        <v>91.02</v>
      </c>
      <c r="BQ6" s="22">
        <f t="shared" ref="BQ6:BY6" si="8">IF(BQ7="",NA(),BQ7)</f>
        <v>70.400000000000006</v>
      </c>
      <c r="BR6" s="22">
        <f t="shared" si="8"/>
        <v>82.26</v>
      </c>
      <c r="BS6" s="22">
        <f t="shared" si="8"/>
        <v>80.83</v>
      </c>
      <c r="BT6" s="22">
        <f t="shared" si="8"/>
        <v>89.75</v>
      </c>
      <c r="BU6" s="22">
        <f t="shared" si="8"/>
        <v>98.64</v>
      </c>
      <c r="BV6" s="22">
        <f t="shared" si="8"/>
        <v>94.78</v>
      </c>
      <c r="BW6" s="22">
        <f t="shared" si="8"/>
        <v>97.59</v>
      </c>
      <c r="BX6" s="22">
        <f t="shared" si="8"/>
        <v>92.17</v>
      </c>
      <c r="BY6" s="22">
        <f t="shared" si="8"/>
        <v>92.83</v>
      </c>
      <c r="BZ6" s="21" t="str">
        <f>IF(BZ7="","",IF(BZ7="-","【-】","【"&amp;SUBSTITUTE(TEXT(BZ7,"#,##0.00"),"-","△")&amp;"】"))</f>
        <v>【97.82】</v>
      </c>
      <c r="CA6" s="22">
        <f>IF(CA7="",NA(),CA7)</f>
        <v>249.34</v>
      </c>
      <c r="CB6" s="22">
        <f t="shared" ref="CB6:CJ6" si="9">IF(CB7="",NA(),CB7)</f>
        <v>232.52</v>
      </c>
      <c r="CC6" s="22">
        <f t="shared" si="9"/>
        <v>235.33</v>
      </c>
      <c r="CD6" s="22">
        <f t="shared" si="9"/>
        <v>241.09</v>
      </c>
      <c r="CE6" s="22">
        <f t="shared" si="9"/>
        <v>235.51</v>
      </c>
      <c r="CF6" s="22">
        <f t="shared" si="9"/>
        <v>178.92</v>
      </c>
      <c r="CG6" s="22">
        <f t="shared" si="9"/>
        <v>181.3</v>
      </c>
      <c r="CH6" s="22">
        <f t="shared" si="9"/>
        <v>181.71</v>
      </c>
      <c r="CI6" s="22">
        <f t="shared" si="9"/>
        <v>188.51</v>
      </c>
      <c r="CJ6" s="22">
        <f t="shared" si="9"/>
        <v>189.43</v>
      </c>
      <c r="CK6" s="21" t="str">
        <f>IF(CK7="","",IF(CK7="-","【-】","【"&amp;SUBSTITUTE(TEXT(CK7,"#,##0.00"),"-","△")&amp;"】"))</f>
        <v>【177.56】</v>
      </c>
      <c r="CL6" s="22">
        <f>IF(CL7="",NA(),CL7)</f>
        <v>42.72</v>
      </c>
      <c r="CM6" s="22">
        <f t="shared" ref="CM6:CU6" si="10">IF(CM7="",NA(),CM7)</f>
        <v>43.37</v>
      </c>
      <c r="CN6" s="22">
        <f t="shared" si="10"/>
        <v>42.66</v>
      </c>
      <c r="CO6" s="22">
        <f t="shared" si="10"/>
        <v>43.16</v>
      </c>
      <c r="CP6" s="22">
        <f t="shared" si="10"/>
        <v>43.2</v>
      </c>
      <c r="CQ6" s="22">
        <f t="shared" si="10"/>
        <v>55.14</v>
      </c>
      <c r="CR6" s="22">
        <f t="shared" si="10"/>
        <v>55.89</v>
      </c>
      <c r="CS6" s="22">
        <f t="shared" si="10"/>
        <v>55.72</v>
      </c>
      <c r="CT6" s="22">
        <f t="shared" si="10"/>
        <v>55.31</v>
      </c>
      <c r="CU6" s="22">
        <f t="shared" si="10"/>
        <v>55.14</v>
      </c>
      <c r="CV6" s="21" t="str">
        <f>IF(CV7="","",IF(CV7="-","【-】","【"&amp;SUBSTITUTE(TEXT(CV7,"#,##0.00"),"-","△")&amp;"】"))</f>
        <v>【59.81】</v>
      </c>
      <c r="CW6" s="22">
        <f>IF(CW7="",NA(),CW7)</f>
        <v>91.31</v>
      </c>
      <c r="CX6" s="22">
        <f t="shared" ref="CX6:DF6" si="11">IF(CX7="",NA(),CX7)</f>
        <v>91.86</v>
      </c>
      <c r="CY6" s="22">
        <f t="shared" si="11"/>
        <v>92.77</v>
      </c>
      <c r="CZ6" s="22">
        <f t="shared" si="11"/>
        <v>91.17</v>
      </c>
      <c r="DA6" s="22">
        <f t="shared" si="11"/>
        <v>90.25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52.84</v>
      </c>
      <c r="DI6" s="22">
        <f t="shared" ref="DI6:DQ6" si="12">IF(DI7="",NA(),DI7)</f>
        <v>51.21</v>
      </c>
      <c r="DJ6" s="22">
        <f t="shared" si="12"/>
        <v>52.57</v>
      </c>
      <c r="DK6" s="22">
        <f t="shared" si="12"/>
        <v>53.95</v>
      </c>
      <c r="DL6" s="22">
        <f t="shared" si="12"/>
        <v>48.35</v>
      </c>
      <c r="DM6" s="22">
        <f t="shared" si="12"/>
        <v>49.92</v>
      </c>
      <c r="DN6" s="22">
        <f t="shared" si="12"/>
        <v>50.63</v>
      </c>
      <c r="DO6" s="22">
        <f t="shared" si="12"/>
        <v>51.29</v>
      </c>
      <c r="DP6" s="22">
        <f t="shared" si="12"/>
        <v>52.2</v>
      </c>
      <c r="DQ6" s="22">
        <f t="shared" si="12"/>
        <v>52.7</v>
      </c>
      <c r="DR6" s="21" t="str">
        <f>IF(DR7="","",IF(DR7="-","【-】","【"&amp;SUBSTITUTE(TEXT(DR7,"#,##0.00"),"-","△")&amp;"】"))</f>
        <v>【52.02】</v>
      </c>
      <c r="DS6" s="22">
        <f>IF(DS7="",NA(),DS7)</f>
        <v>31.12</v>
      </c>
      <c r="DT6" s="22">
        <f t="shared" ref="DT6:EB6" si="13">IF(DT7="",NA(),DT7)</f>
        <v>30.24</v>
      </c>
      <c r="DU6" s="22">
        <f t="shared" si="13"/>
        <v>30.68</v>
      </c>
      <c r="DV6" s="22">
        <f t="shared" si="13"/>
        <v>32.22</v>
      </c>
      <c r="DW6" s="22">
        <f t="shared" si="13"/>
        <v>32.770000000000003</v>
      </c>
      <c r="DX6" s="22">
        <f t="shared" si="13"/>
        <v>16.88</v>
      </c>
      <c r="DY6" s="22">
        <f t="shared" si="13"/>
        <v>18.28</v>
      </c>
      <c r="DZ6" s="22">
        <f t="shared" si="13"/>
        <v>19.61</v>
      </c>
      <c r="EA6" s="22">
        <f t="shared" si="13"/>
        <v>20.73</v>
      </c>
      <c r="EB6" s="22">
        <f t="shared" si="13"/>
        <v>22.86</v>
      </c>
      <c r="EC6" s="21" t="str">
        <f>IF(EC7="","",IF(EC7="-","【-】","【"&amp;SUBSTITUTE(TEXT(EC7,"#,##0.00"),"-","△")&amp;"】"))</f>
        <v>【25.37】</v>
      </c>
      <c r="ED6" s="22">
        <f>IF(ED7="",NA(),ED7)</f>
        <v>1.72</v>
      </c>
      <c r="EE6" s="22">
        <f t="shared" ref="EE6:EM6" si="14">IF(EE7="",NA(),EE7)</f>
        <v>1.21</v>
      </c>
      <c r="EF6" s="22">
        <f t="shared" si="14"/>
        <v>0.91</v>
      </c>
      <c r="EG6" s="22">
        <f t="shared" si="14"/>
        <v>0.44</v>
      </c>
      <c r="EH6" s="22">
        <f t="shared" si="14"/>
        <v>1.56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263036</v>
      </c>
      <c r="D7" s="24">
        <v>46</v>
      </c>
      <c r="E7" s="24">
        <v>1</v>
      </c>
      <c r="F7" s="24">
        <v>0</v>
      </c>
      <c r="G7" s="24">
        <v>1</v>
      </c>
      <c r="H7" s="24" t="s">
        <v>93</v>
      </c>
      <c r="I7" s="24" t="s">
        <v>94</v>
      </c>
      <c r="J7" s="24" t="s">
        <v>95</v>
      </c>
      <c r="K7" s="24" t="s">
        <v>96</v>
      </c>
      <c r="L7" s="24" t="s">
        <v>97</v>
      </c>
      <c r="M7" s="24" t="s">
        <v>98</v>
      </c>
      <c r="N7" s="25" t="s">
        <v>99</v>
      </c>
      <c r="O7" s="25">
        <v>40.76</v>
      </c>
      <c r="P7" s="25">
        <v>100</v>
      </c>
      <c r="Q7" s="25">
        <v>4235</v>
      </c>
      <c r="R7" s="25">
        <v>16651</v>
      </c>
      <c r="S7" s="25">
        <v>5.97</v>
      </c>
      <c r="T7" s="25">
        <v>2789.11</v>
      </c>
      <c r="U7" s="25">
        <v>16594</v>
      </c>
      <c r="V7" s="25">
        <v>4</v>
      </c>
      <c r="W7" s="25">
        <v>4148.5</v>
      </c>
      <c r="X7" s="25">
        <v>96.08</v>
      </c>
      <c r="Y7" s="25">
        <v>104.32</v>
      </c>
      <c r="Z7" s="25">
        <v>102.44</v>
      </c>
      <c r="AA7" s="25">
        <v>100.7</v>
      </c>
      <c r="AB7" s="25">
        <v>103.48</v>
      </c>
      <c r="AC7" s="25">
        <v>108.61</v>
      </c>
      <c r="AD7" s="25">
        <v>108.35</v>
      </c>
      <c r="AE7" s="25">
        <v>108.84</v>
      </c>
      <c r="AF7" s="25">
        <v>105.92</v>
      </c>
      <c r="AG7" s="25">
        <v>106.01</v>
      </c>
      <c r="AH7" s="25">
        <v>108.24</v>
      </c>
      <c r="AI7" s="25">
        <v>103.1</v>
      </c>
      <c r="AJ7" s="25">
        <v>130.63999999999999</v>
      </c>
      <c r="AK7" s="25">
        <v>108.87</v>
      </c>
      <c r="AL7" s="25">
        <v>108.14</v>
      </c>
      <c r="AM7" s="25">
        <v>87.4</v>
      </c>
      <c r="AN7" s="25">
        <v>3.59</v>
      </c>
      <c r="AO7" s="25">
        <v>3.98</v>
      </c>
      <c r="AP7" s="25">
        <v>6.02</v>
      </c>
      <c r="AQ7" s="25">
        <v>7.78</v>
      </c>
      <c r="AR7" s="25">
        <v>9.59</v>
      </c>
      <c r="AS7" s="25">
        <v>1.5</v>
      </c>
      <c r="AT7" s="25">
        <v>339.6</v>
      </c>
      <c r="AU7" s="25">
        <v>424.5</v>
      </c>
      <c r="AV7" s="25">
        <v>431.71</v>
      </c>
      <c r="AW7" s="25">
        <v>338.17</v>
      </c>
      <c r="AX7" s="25">
        <v>178.75</v>
      </c>
      <c r="AY7" s="25">
        <v>379.08</v>
      </c>
      <c r="AZ7" s="25">
        <v>367.55</v>
      </c>
      <c r="BA7" s="25">
        <v>378.56</v>
      </c>
      <c r="BB7" s="25">
        <v>364.46</v>
      </c>
      <c r="BC7" s="25">
        <v>338.89</v>
      </c>
      <c r="BD7" s="25">
        <v>243.36</v>
      </c>
      <c r="BE7" s="25">
        <v>285.68</v>
      </c>
      <c r="BF7" s="25">
        <v>401</v>
      </c>
      <c r="BG7" s="25">
        <v>339.3</v>
      </c>
      <c r="BH7" s="25">
        <v>356.25</v>
      </c>
      <c r="BI7" s="25">
        <v>429.39</v>
      </c>
      <c r="BJ7" s="25">
        <v>398.98</v>
      </c>
      <c r="BK7" s="25">
        <v>418.68</v>
      </c>
      <c r="BL7" s="25">
        <v>395.68</v>
      </c>
      <c r="BM7" s="25">
        <v>403.72</v>
      </c>
      <c r="BN7" s="25">
        <v>400.21</v>
      </c>
      <c r="BO7" s="25">
        <v>265.93</v>
      </c>
      <c r="BP7" s="25">
        <v>91.02</v>
      </c>
      <c r="BQ7" s="25">
        <v>70.400000000000006</v>
      </c>
      <c r="BR7" s="25">
        <v>82.26</v>
      </c>
      <c r="BS7" s="25">
        <v>80.83</v>
      </c>
      <c r="BT7" s="25">
        <v>89.75</v>
      </c>
      <c r="BU7" s="25">
        <v>98.64</v>
      </c>
      <c r="BV7" s="25">
        <v>94.78</v>
      </c>
      <c r="BW7" s="25">
        <v>97.59</v>
      </c>
      <c r="BX7" s="25">
        <v>92.17</v>
      </c>
      <c r="BY7" s="25">
        <v>92.83</v>
      </c>
      <c r="BZ7" s="25">
        <v>97.82</v>
      </c>
      <c r="CA7" s="25">
        <v>249.34</v>
      </c>
      <c r="CB7" s="25">
        <v>232.52</v>
      </c>
      <c r="CC7" s="25">
        <v>235.33</v>
      </c>
      <c r="CD7" s="25">
        <v>241.09</v>
      </c>
      <c r="CE7" s="25">
        <v>235.51</v>
      </c>
      <c r="CF7" s="25">
        <v>178.92</v>
      </c>
      <c r="CG7" s="25">
        <v>181.3</v>
      </c>
      <c r="CH7" s="25">
        <v>181.71</v>
      </c>
      <c r="CI7" s="25">
        <v>188.51</v>
      </c>
      <c r="CJ7" s="25">
        <v>189.43</v>
      </c>
      <c r="CK7" s="25">
        <v>177.56</v>
      </c>
      <c r="CL7" s="25">
        <v>42.72</v>
      </c>
      <c r="CM7" s="25">
        <v>43.37</v>
      </c>
      <c r="CN7" s="25">
        <v>42.66</v>
      </c>
      <c r="CO7" s="25">
        <v>43.16</v>
      </c>
      <c r="CP7" s="25">
        <v>43.2</v>
      </c>
      <c r="CQ7" s="25">
        <v>55.14</v>
      </c>
      <c r="CR7" s="25">
        <v>55.89</v>
      </c>
      <c r="CS7" s="25">
        <v>55.72</v>
      </c>
      <c r="CT7" s="25">
        <v>55.31</v>
      </c>
      <c r="CU7" s="25">
        <v>55.14</v>
      </c>
      <c r="CV7" s="25">
        <v>59.81</v>
      </c>
      <c r="CW7" s="25">
        <v>91.31</v>
      </c>
      <c r="CX7" s="25">
        <v>91.86</v>
      </c>
      <c r="CY7" s="25">
        <v>92.77</v>
      </c>
      <c r="CZ7" s="25">
        <v>91.17</v>
      </c>
      <c r="DA7" s="25">
        <v>90.25</v>
      </c>
      <c r="DB7" s="25">
        <v>81.39</v>
      </c>
      <c r="DC7" s="25">
        <v>81.27</v>
      </c>
      <c r="DD7" s="25">
        <v>81.260000000000005</v>
      </c>
      <c r="DE7" s="25">
        <v>80.36</v>
      </c>
      <c r="DF7" s="25">
        <v>80.13</v>
      </c>
      <c r="DG7" s="25">
        <v>89.42</v>
      </c>
      <c r="DH7" s="25">
        <v>52.84</v>
      </c>
      <c r="DI7" s="25">
        <v>51.21</v>
      </c>
      <c r="DJ7" s="25">
        <v>52.57</v>
      </c>
      <c r="DK7" s="25">
        <v>53.95</v>
      </c>
      <c r="DL7" s="25">
        <v>48.35</v>
      </c>
      <c r="DM7" s="25">
        <v>49.92</v>
      </c>
      <c r="DN7" s="25">
        <v>50.63</v>
      </c>
      <c r="DO7" s="25">
        <v>51.29</v>
      </c>
      <c r="DP7" s="25">
        <v>52.2</v>
      </c>
      <c r="DQ7" s="25">
        <v>52.7</v>
      </c>
      <c r="DR7" s="25">
        <v>52.02</v>
      </c>
      <c r="DS7" s="25">
        <v>31.12</v>
      </c>
      <c r="DT7" s="25">
        <v>30.24</v>
      </c>
      <c r="DU7" s="25">
        <v>30.68</v>
      </c>
      <c r="DV7" s="25">
        <v>32.22</v>
      </c>
      <c r="DW7" s="25">
        <v>32.770000000000003</v>
      </c>
      <c r="DX7" s="25">
        <v>16.88</v>
      </c>
      <c r="DY7" s="25">
        <v>18.28</v>
      </c>
      <c r="DZ7" s="25">
        <v>19.61</v>
      </c>
      <c r="EA7" s="25">
        <v>20.73</v>
      </c>
      <c r="EB7" s="25">
        <v>22.86</v>
      </c>
      <c r="EC7" s="25">
        <v>25.37</v>
      </c>
      <c r="ED7" s="25">
        <v>1.72</v>
      </c>
      <c r="EE7" s="25">
        <v>1.21</v>
      </c>
      <c r="EF7" s="25">
        <v>0.91</v>
      </c>
      <c r="EG7" s="25">
        <v>0.44</v>
      </c>
      <c r="EH7" s="25">
        <v>1.56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2025-01-24T06:51:32Z</dcterms:created>
  <dcterms:modified xsi:type="dcterms:W3CDTF">2025-01-30T05:21:06Z</dcterms:modified>
  <cp:category/>
</cp:coreProperties>
</file>