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Q6s5WpWDlNNzEpGGL8UGLWCzbqrgBomV2Fe1rUSpH+cRiF1NFPTe4xnPU+PV1fp9W9r162Ucn1+GeJzDfs3ElQ==" workbookSaltValue="g9uXaKzAtC0hkM9AEwkpk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<sst xmlns="http://schemas.openxmlformats.org/spreadsheetml/2006/main" xmlns:r="http://schemas.openxmlformats.org/officeDocument/2006/relationships" count="114" uniqueCount="114">
  <si>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</si>
  <si>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</si>
  <si>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</si>
  <si>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</si>
  <si>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</si>
  <si>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</si>
  <si>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</si>
  <si>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</si>
  <si>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</si>
  <si>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</si>
  <si>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</si>
  <si>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</si>
  <si>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</si>
  <si>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</si>
  <si>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</si>
  <si>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</si>
  <si>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</si>
  <si>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</si>
  <si>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</si>
  <si>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</si>
  <si>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</si>
  <si>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</si>
  <si>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</si>
  <si>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</si>
  <si>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</si>
  <si>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</si>
  <si>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</si>
  <si>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</si>
  <si>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</si>
  <si>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</si>
  <si>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</si>
  <si>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</si>
  <si>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</si>
  <si>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2①</t>
  </si>
  <si>
    <t>類似団体平均値（平均値）</t>
  </si>
  <si>
    <t>【】</t>
  </si>
  <si>
    <t>②管渠老朽化率(％)</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</si>
  <si>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</si>
  <si>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</si>
  <si>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</si>
  <si>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</si>
  <si>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</si>
  <si>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</si>
  <si>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</si>
  <si>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</si>
  <si>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</si>
  <si>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</si>
  <si>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</si>
  <si>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</si>
  <si>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</si>
  <si>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</si>
  <si>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</si>
  <si>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</si>
  <si>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</si>
  <si>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</si>
  <si>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</si>
  <si>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</si>
  <si>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</si>
  <si>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</si>
  <si>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</si>
  <si>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</si>
  <si>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</si>
  <si>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</si>
  <si>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⑦施設利用率(％)</t>
    <rPh sb="1" eb="3">
      <t>シセツ</t>
    </rPh>
    <rPh sb="3" eb="6">
      <t>リヨウリツ</t>
    </rPh>
    <phoneticPr fontId="1"/>
  </si>
  <si>
    <t>人口密度</t>
    <rPh sb="0" eb="2">
      <t>ジンコウ</t>
    </rPh>
    <rPh sb="2" eb="4">
      <t>ミツド</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</si>
  <si>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</si>
  <si>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</si>
  <si>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</si>
  <si>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</si>
  <si>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</si>
  <si>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</si>
  <si>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</si>
  <si>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</si>
  <si>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</si>
  <si>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</si>
  <si>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</si>
  <si>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</si>
  <si>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</si>
  <si>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</si>
  <si>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</si>
  <si>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</si>
  <si>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</si>
  <si>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</si>
  <si>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</si>
  <si>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本町下水道事業は、平成29年度に地方公営企業法を適用しているため、有形固定資産減価償却率は低い数値となっているが、増加傾向にある。
また、標準耐用年数を経過した管渠延長の割合を示す管渠老朽化率は、令和５年度に施工した管渠改築工事に伴い、前年度比0.14ポイント減の3.02％となり、当該年度に更新した管渠延長の割合を示す管渠改善率は0.14％となった。
本町下水道事業は、平成元年度から供用を開始しており経過年月が浅いため、老朽化が直ぐに問題となるような状況ではないが、今後も、下水道ビジョン(令和３年度策定)に基づき、適切な維持管理を行い、計画的かつ効率的な修繕改築を進めていく。</t>
  </si>
  <si>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</si>
  <si>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</si>
  <si>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</si>
  <si>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</si>
  <si>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</si>
  <si>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</si>
  <si>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</si>
  <si>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</si>
  <si>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</si>
  <si>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</si>
  <si>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</si>
  <si>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"R"yy</t>
  </si>
  <si>
    <t>京都府　久御山町</t>
  </si>
  <si>
    <t>法適用</t>
  </si>
  <si>
    <t>下水道事業</t>
  </si>
  <si>
    <t>公共下水道</t>
  </si>
  <si>
    <t>Cc1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</si>
  <si>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</si>
  <si>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</si>
  <si>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</si>
  <si>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</si>
  <si>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</si>
  <si>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</si>
  <si>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</si>
  <si>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</si>
  <si>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</si>
  <si>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←書式設定</t>
    <rPh sb="1" eb="3">
      <t>ショシキ</t>
    </rPh>
    <rPh sb="3" eb="5">
      <t>セッテイ</t>
    </rPh>
    <phoneticPr fontId="1"/>
  </si>
  <si>
    <t>令和５年度で、５年連続の経常黒字を計上することができたところであるが、今後、下水道施設の修繕や改築に多額の資金投資が見込まれるのに対して、収益については、普及率が既に高水準にあるなかで、人口減少や節水機器のさらなる普及、機能向上の影響により水需要は減少し、使用料収入は減少する見込みとなっており、経営環境はさらに厳しさを増すことが予測される。
今後も、「安全・安心で快適な暮らしを支える持続的な下水道」の実現に向け、令和３年度に策定した「久御山町下水道ビジョン」に基づき、引き続き効率的な事業運営に努めるとともに、経営基盤の強化と財政マネジメントの向上に努める。</t>
  </si>
  <si>
    <t>令和元年度以降、下水道使用量が一定回復し、令和５年度についても経常黒字を計上することができている。
しかし、有収水量の減少に伴う下水道使用料の減少及び下水道維持管理負担金の増加により、経常収支比率は110.48％と前年度比3.69ポイント減と減少傾向となっている。
流動比率は、194.08％と経常黒字に伴い年々増加傾向にあり、支払能力は充足してきている。
企業債残高対事業規模比率については、263.01％となっており、昨年度と比較すると増加しているが、その要因は、雨水事業の統合によるものであり、汚水事業については、整備が概ね完了していることから、今後も減少傾向となる見込みである。
使用料水準の妥当性を示す経費回収率は、前年度比2.83ポイント減の95.34％と100％を下回っており、使用料収入で経費が賄えていない状況である。
一方で、汚水処理原価は、131.63円/㎡と、全国平均値や類似団体平均値と比較して良好な値となっている。
水洗化率については、94.81％と類似団体平均値と比べ高水準となっているが、引き続き水質保全や使用料収入の増加を目指し、勧奨活動等により水洗化率の向上に努める。</t>
    <rPh sb="21" eb="23">
      <t>レイワ</t>
    </rPh>
    <rPh sb="24" eb="26">
      <t>ネンド</t>
    </rPh>
    <rPh sb="121" eb="123">
      <t>ゲンショウ</t>
    </rPh>
    <rPh sb="123" eb="125">
      <t>ケイコウ</t>
    </rPh>
    <rPh sb="211" eb="214">
      <t>サクネンド</t>
    </rPh>
    <rPh sb="215" eb="217">
      <t>ヒカク</t>
    </rPh>
    <rPh sb="220" eb="222">
      <t>ゾウカ</t>
    </rPh>
    <rPh sb="230" eb="232">
      <t>ヨウイン</t>
    </rPh>
    <rPh sb="234" eb="236">
      <t>ウスイ</t>
    </rPh>
    <rPh sb="236" eb="238">
      <t>ジギョウ</t>
    </rPh>
    <rPh sb="239" eb="241">
      <t>トウゴウ</t>
    </rPh>
    <rPh sb="250" eb="252">
      <t>オスイ</t>
    </rPh>
    <rPh sb="252" eb="254">
      <t>ジギョウ</t>
    </rPh>
    <rPh sb="368" eb="370">
      <t>イッポウ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</si>
</sst>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formatCode="#,##0.00;&quot;△&quot;#,##0.00;&quot;-&quot;">
                  <c:v>0.12</c:v>
                </c:pt>
                <c:pt idx="4" formatCode="#,##0.00;&quot;△&quot;#,##0.00;&quot;-&quot;">
                  <c:v>0.14000000000000001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0.17</c:v>
                </c:pt>
                <c:pt idx="1">
                  <c:v>0.15</c:v>
                </c:pt>
                <c:pt idx="2">
                  <c:v>0.15</c:v>
                </c:pt>
                <c:pt idx="3">
                  <c:v>0.12</c:v>
                </c:pt>
                <c:pt idx="4">
                  <c:v>9.e-002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57.42</c:v>
                </c:pt>
                <c:pt idx="1">
                  <c:v>56.72</c:v>
                </c:pt>
                <c:pt idx="2">
                  <c:v>56.43</c:v>
                </c:pt>
                <c:pt idx="3">
                  <c:v>55.82</c:v>
                </c:pt>
                <c:pt idx="4">
                  <c:v>56.51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98.76</c:v>
                </c:pt>
                <c:pt idx="1">
                  <c:v>93.1</c:v>
                </c:pt>
                <c:pt idx="2">
                  <c:v>93.57</c:v>
                </c:pt>
                <c:pt idx="3">
                  <c:v>94.71</c:v>
                </c:pt>
                <c:pt idx="4">
                  <c:v>94.81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90.42</c:v>
                </c:pt>
                <c:pt idx="1">
                  <c:v>90.72</c:v>
                </c:pt>
                <c:pt idx="2">
                  <c:v>91.07</c:v>
                </c:pt>
                <c:pt idx="3">
                  <c:v>90.67</c:v>
                </c:pt>
                <c:pt idx="4">
                  <c:v>90.62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103.94</c:v>
                </c:pt>
                <c:pt idx="1">
                  <c:v>112.82</c:v>
                </c:pt>
                <c:pt idx="2">
                  <c:v>117.87</c:v>
                </c:pt>
                <c:pt idx="3">
                  <c:v>114.17</c:v>
                </c:pt>
                <c:pt idx="4">
                  <c:v>110.48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106.81</c:v>
                </c:pt>
                <c:pt idx="1">
                  <c:v>106.5</c:v>
                </c:pt>
                <c:pt idx="2">
                  <c:v>106.22</c:v>
                </c:pt>
                <c:pt idx="3">
                  <c:v>107.01</c:v>
                </c:pt>
                <c:pt idx="4">
                  <c:v>106.53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9.0500000000000007</c:v>
                </c:pt>
                <c:pt idx="1">
                  <c:v>11.99</c:v>
                </c:pt>
                <c:pt idx="2">
                  <c:v>14.96</c:v>
                </c:pt>
                <c:pt idx="3">
                  <c:v>17.88</c:v>
                </c:pt>
                <c:pt idx="4">
                  <c:v>19.27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29.23</c:v>
                </c:pt>
                <c:pt idx="1">
                  <c:v>20.78</c:v>
                </c:pt>
                <c:pt idx="2">
                  <c:v>23.54</c:v>
                </c:pt>
                <c:pt idx="3">
                  <c:v>25.86</c:v>
                </c:pt>
                <c:pt idx="4">
                  <c:v>26.9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3.43</c:v>
                </c:pt>
                <c:pt idx="1">
                  <c:v>3.28</c:v>
                </c:pt>
                <c:pt idx="2">
                  <c:v>3.28</c:v>
                </c:pt>
                <c:pt idx="3">
                  <c:v>3.16</c:v>
                </c:pt>
                <c:pt idx="4">
                  <c:v>3.02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1.37</c:v>
                </c:pt>
                <c:pt idx="1">
                  <c:v>1.34</c:v>
                </c:pt>
                <c:pt idx="2">
                  <c:v>1.5</c:v>
                </c:pt>
                <c:pt idx="3">
                  <c:v>1.4</c:v>
                </c:pt>
                <c:pt idx="4">
                  <c:v>2.08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34.4</c:v>
                </c:pt>
                <c:pt idx="1">
                  <c:v>18.36</c:v>
                </c:pt>
                <c:pt idx="2">
                  <c:v>18.010000000000002</c:v>
                </c:pt>
                <c:pt idx="3">
                  <c:v>23.86</c:v>
                </c:pt>
                <c:pt idx="4">
                  <c:v>18.41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97.62</c:v>
                </c:pt>
                <c:pt idx="1">
                  <c:v>114.6</c:v>
                </c:pt>
                <c:pt idx="2">
                  <c:v>148.91</c:v>
                </c:pt>
                <c:pt idx="3">
                  <c:v>181.52</c:v>
                </c:pt>
                <c:pt idx="4">
                  <c:v>194.08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68.17</c:v>
                </c:pt>
                <c:pt idx="1">
                  <c:v>55.6</c:v>
                </c:pt>
                <c:pt idx="2">
                  <c:v>59.4</c:v>
                </c:pt>
                <c:pt idx="3">
                  <c:v>68.27</c:v>
                </c:pt>
                <c:pt idx="4">
                  <c:v>74.790000000000006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477.97</c:v>
                </c:pt>
                <c:pt idx="1">
                  <c:v>433.67</c:v>
                </c:pt>
                <c:pt idx="2">
                  <c:v>257.94</c:v>
                </c:pt>
                <c:pt idx="3">
                  <c:v>236.23</c:v>
                </c:pt>
                <c:pt idx="4">
                  <c:v>263.01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789.44</c:v>
                </c:pt>
                <c:pt idx="1">
                  <c:v>789.08</c:v>
                </c:pt>
                <c:pt idx="2">
                  <c:v>747.84</c:v>
                </c:pt>
                <c:pt idx="3">
                  <c:v>804.98</c:v>
                </c:pt>
                <c:pt idx="4">
                  <c:v>767.56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89.36</c:v>
                </c:pt>
                <c:pt idx="1">
                  <c:v>98.05</c:v>
                </c:pt>
                <c:pt idx="2">
                  <c:v>103.19</c:v>
                </c:pt>
                <c:pt idx="3">
                  <c:v>98.17</c:v>
                </c:pt>
                <c:pt idx="4">
                  <c:v>95.34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87.29</c:v>
                </c:pt>
                <c:pt idx="1">
                  <c:v>88.25</c:v>
                </c:pt>
                <c:pt idx="2">
                  <c:v>90.17</c:v>
                </c:pt>
                <c:pt idx="3">
                  <c:v>88.71</c:v>
                </c:pt>
                <c:pt idx="4">
                  <c:v>90.23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139.63</c:v>
                </c:pt>
                <c:pt idx="1">
                  <c:v>127.07</c:v>
                </c:pt>
                <c:pt idx="2">
                  <c:v>121.31</c:v>
                </c:pt>
                <c:pt idx="3">
                  <c:v>127.97</c:v>
                </c:pt>
                <c:pt idx="4">
                  <c:v>131.63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176.67</c:v>
                </c:pt>
                <c:pt idx="1">
                  <c:v>176.37</c:v>
                </c:pt>
                <c:pt idx="2">
                  <c:v>173.17</c:v>
                </c:pt>
                <c:pt idx="3">
                  <c:v>174.8</c:v>
                </c:pt>
                <c:pt idx="4">
                  <c:v>170.2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【78.43】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【95.91】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【58.94】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【138.75】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【97.81】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【41.09】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【8.68】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【0.22】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W7" zoomScale="75" zoomScaleNormal="75" workbookViewId="0">
      <selection activeCell="BL16" sqref="BL16:BZ4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京都府　久御山町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16</v>
      </c>
      <c r="J7" s="5"/>
      <c r="K7" s="5"/>
      <c r="L7" s="5"/>
      <c r="M7" s="5"/>
      <c r="N7" s="5"/>
      <c r="O7" s="5"/>
      <c r="P7" s="5" t="s">
        <v>9</v>
      </c>
      <c r="Q7" s="5"/>
      <c r="R7" s="5"/>
      <c r="S7" s="5"/>
      <c r="T7" s="5"/>
      <c r="U7" s="5"/>
      <c r="V7" s="5"/>
      <c r="W7" s="5" t="s">
        <v>1</v>
      </c>
      <c r="X7" s="5"/>
      <c r="Y7" s="5"/>
      <c r="Z7" s="5"/>
      <c r="AA7" s="5"/>
      <c r="AB7" s="5"/>
      <c r="AC7" s="5"/>
      <c r="AD7" s="5" t="s">
        <v>8</v>
      </c>
      <c r="AE7" s="5"/>
      <c r="AF7" s="5"/>
      <c r="AG7" s="5"/>
      <c r="AH7" s="5"/>
      <c r="AI7" s="5"/>
      <c r="AJ7" s="5"/>
      <c r="AK7" s="3"/>
      <c r="AL7" s="5" t="s">
        <v>17</v>
      </c>
      <c r="AM7" s="5"/>
      <c r="AN7" s="5"/>
      <c r="AO7" s="5"/>
      <c r="AP7" s="5"/>
      <c r="AQ7" s="5"/>
      <c r="AR7" s="5"/>
      <c r="AS7" s="5"/>
      <c r="AT7" s="5" t="s">
        <v>14</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Cc1</v>
      </c>
      <c r="X8" s="6"/>
      <c r="Y8" s="6"/>
      <c r="Z8" s="6"/>
      <c r="AA8" s="6"/>
      <c r="AB8" s="6"/>
      <c r="AC8" s="6"/>
      <c r="AD8" s="20" t="str">
        <f>データ!$M$6</f>
        <v>非設置</v>
      </c>
      <c r="AE8" s="20"/>
      <c r="AF8" s="20"/>
      <c r="AG8" s="20"/>
      <c r="AH8" s="20"/>
      <c r="AI8" s="20"/>
      <c r="AJ8" s="20"/>
      <c r="AK8" s="3"/>
      <c r="AL8" s="21">
        <f>データ!S6</f>
        <v>15387</v>
      </c>
      <c r="AM8" s="21"/>
      <c r="AN8" s="21"/>
      <c r="AO8" s="21"/>
      <c r="AP8" s="21"/>
      <c r="AQ8" s="21"/>
      <c r="AR8" s="21"/>
      <c r="AS8" s="21"/>
      <c r="AT8" s="7">
        <f>データ!T6</f>
        <v>13.86</v>
      </c>
      <c r="AU8" s="7"/>
      <c r="AV8" s="7"/>
      <c r="AW8" s="7"/>
      <c r="AX8" s="7"/>
      <c r="AY8" s="7"/>
      <c r="AZ8" s="7"/>
      <c r="BA8" s="7"/>
      <c r="BB8" s="7">
        <f>データ!U6</f>
        <v>1110.17</v>
      </c>
      <c r="BC8" s="7"/>
      <c r="BD8" s="7"/>
      <c r="BE8" s="7"/>
      <c r="BF8" s="7"/>
      <c r="BG8" s="7"/>
      <c r="BH8" s="7"/>
      <c r="BI8" s="7"/>
      <c r="BJ8" s="3"/>
      <c r="BK8" s="3"/>
      <c r="BL8" s="27" t="s">
        <v>15</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5</v>
      </c>
      <c r="BC9" s="5"/>
      <c r="BD9" s="5"/>
      <c r="BE9" s="5"/>
      <c r="BF9" s="5"/>
      <c r="BG9" s="5"/>
      <c r="BH9" s="5"/>
      <c r="BI9" s="5"/>
      <c r="BJ9" s="3"/>
      <c r="BK9" s="3"/>
      <c r="BL9" s="28" t="s">
        <v>32</v>
      </c>
      <c r="BM9" s="38"/>
      <c r="BN9" s="45" t="s">
        <v>34</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80.39</v>
      </c>
      <c r="J10" s="7"/>
      <c r="K10" s="7"/>
      <c r="L10" s="7"/>
      <c r="M10" s="7"/>
      <c r="N10" s="7"/>
      <c r="O10" s="7"/>
      <c r="P10" s="7">
        <f>データ!P6</f>
        <v>99.84</v>
      </c>
      <c r="Q10" s="7"/>
      <c r="R10" s="7"/>
      <c r="S10" s="7"/>
      <c r="T10" s="7"/>
      <c r="U10" s="7"/>
      <c r="V10" s="7"/>
      <c r="W10" s="7">
        <f>データ!Q6</f>
        <v>141.91999999999999</v>
      </c>
      <c r="X10" s="7"/>
      <c r="Y10" s="7"/>
      <c r="Z10" s="7"/>
      <c r="AA10" s="7"/>
      <c r="AB10" s="7"/>
      <c r="AC10" s="7"/>
      <c r="AD10" s="21">
        <f>データ!R6</f>
        <v>1944</v>
      </c>
      <c r="AE10" s="21"/>
      <c r="AF10" s="21"/>
      <c r="AG10" s="21"/>
      <c r="AH10" s="21"/>
      <c r="AI10" s="21"/>
      <c r="AJ10" s="21"/>
      <c r="AK10" s="2"/>
      <c r="AL10" s="21">
        <f>データ!V6</f>
        <v>15310</v>
      </c>
      <c r="AM10" s="21"/>
      <c r="AN10" s="21"/>
      <c r="AO10" s="21"/>
      <c r="AP10" s="21"/>
      <c r="AQ10" s="21"/>
      <c r="AR10" s="21"/>
      <c r="AS10" s="21"/>
      <c r="AT10" s="7">
        <f>データ!W6</f>
        <v>5.18</v>
      </c>
      <c r="AU10" s="7"/>
      <c r="AV10" s="7"/>
      <c r="AW10" s="7"/>
      <c r="AX10" s="7"/>
      <c r="AY10" s="7"/>
      <c r="AZ10" s="7"/>
      <c r="BA10" s="7"/>
      <c r="BB10" s="7">
        <f>データ!X6</f>
        <v>2955.6</v>
      </c>
      <c r="BC10" s="7"/>
      <c r="BD10" s="7"/>
      <c r="BE10" s="7"/>
      <c r="BF10" s="7"/>
      <c r="BG10" s="7"/>
      <c r="BH10" s="7"/>
      <c r="BI10" s="7"/>
      <c r="BJ10" s="2"/>
      <c r="BK10" s="2"/>
      <c r="BL10" s="29" t="s">
        <v>35</v>
      </c>
      <c r="BM10" s="39"/>
      <c r="BN10" s="46" t="s">
        <v>37</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38</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39</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41</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84</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13</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12</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42</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43</v>
      </c>
      <c r="C84" s="12"/>
      <c r="D84" s="12"/>
      <c r="E84" s="12" t="s">
        <v>45</v>
      </c>
      <c r="F84" s="12" t="s">
        <v>46</v>
      </c>
      <c r="G84" s="12" t="s">
        <v>47</v>
      </c>
      <c r="H84" s="12" t="s">
        <v>40</v>
      </c>
      <c r="I84" s="12" t="s">
        <v>11</v>
      </c>
      <c r="J84" s="12" t="s">
        <v>48</v>
      </c>
      <c r="K84" s="12" t="s">
        <v>49</v>
      </c>
      <c r="L84" s="12" t="s">
        <v>4</v>
      </c>
      <c r="M84" s="12" t="s">
        <v>33</v>
      </c>
      <c r="N84" s="12" t="s">
        <v>51</v>
      </c>
      <c r="O84" s="12" t="s">
        <v>53</v>
      </c>
    </row>
    <row r="85" spans="1:78" hidden="1">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argVs8yR+oPcNXTjk55tKa6y+RAV9RuluxNi3U83ctzHAnougyT61mmSa9XK7ILD2AVcw6n0SLCThVNPG28A+g==" saltValue="SyG8Z96yekNtHlESyAfUk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54</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55</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2</v>
      </c>
      <c r="C3" s="58" t="s">
        <v>57</v>
      </c>
      <c r="D3" s="58" t="s">
        <v>58</v>
      </c>
      <c r="E3" s="58" t="s">
        <v>7</v>
      </c>
      <c r="F3" s="58" t="s">
        <v>6</v>
      </c>
      <c r="G3" s="58" t="s">
        <v>25</v>
      </c>
      <c r="H3" s="64" t="s">
        <v>59</v>
      </c>
      <c r="I3" s="67"/>
      <c r="J3" s="67"/>
      <c r="K3" s="67"/>
      <c r="L3" s="67"/>
      <c r="M3" s="67"/>
      <c r="N3" s="67"/>
      <c r="O3" s="67"/>
      <c r="P3" s="67"/>
      <c r="Q3" s="67"/>
      <c r="R3" s="67"/>
      <c r="S3" s="67"/>
      <c r="T3" s="67"/>
      <c r="U3" s="67"/>
      <c r="V3" s="67"/>
      <c r="W3" s="67"/>
      <c r="X3" s="72"/>
      <c r="Y3" s="75" t="s">
        <v>52</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13</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60</v>
      </c>
      <c r="B4" s="59"/>
      <c r="C4" s="59"/>
      <c r="D4" s="59"/>
      <c r="E4" s="59"/>
      <c r="F4" s="59"/>
      <c r="G4" s="59"/>
      <c r="H4" s="65"/>
      <c r="I4" s="68"/>
      <c r="J4" s="68"/>
      <c r="K4" s="68"/>
      <c r="L4" s="68"/>
      <c r="M4" s="68"/>
      <c r="N4" s="68"/>
      <c r="O4" s="68"/>
      <c r="P4" s="68"/>
      <c r="Q4" s="68"/>
      <c r="R4" s="68"/>
      <c r="S4" s="68"/>
      <c r="T4" s="68"/>
      <c r="U4" s="68"/>
      <c r="V4" s="68"/>
      <c r="W4" s="68"/>
      <c r="X4" s="73"/>
      <c r="Y4" s="76" t="s">
        <v>50</v>
      </c>
      <c r="Z4" s="76"/>
      <c r="AA4" s="76"/>
      <c r="AB4" s="76"/>
      <c r="AC4" s="76"/>
      <c r="AD4" s="76"/>
      <c r="AE4" s="76"/>
      <c r="AF4" s="76"/>
      <c r="AG4" s="76"/>
      <c r="AH4" s="76"/>
      <c r="AI4" s="76"/>
      <c r="AJ4" s="76" t="s">
        <v>44</v>
      </c>
      <c r="AK4" s="76"/>
      <c r="AL4" s="76"/>
      <c r="AM4" s="76"/>
      <c r="AN4" s="76"/>
      <c r="AO4" s="76"/>
      <c r="AP4" s="76"/>
      <c r="AQ4" s="76"/>
      <c r="AR4" s="76"/>
      <c r="AS4" s="76"/>
      <c r="AT4" s="76"/>
      <c r="AU4" s="76" t="s">
        <v>28</v>
      </c>
      <c r="AV4" s="76"/>
      <c r="AW4" s="76"/>
      <c r="AX4" s="76"/>
      <c r="AY4" s="76"/>
      <c r="AZ4" s="76"/>
      <c r="BA4" s="76"/>
      <c r="BB4" s="76"/>
      <c r="BC4" s="76"/>
      <c r="BD4" s="76"/>
      <c r="BE4" s="76"/>
      <c r="BF4" s="76" t="s">
        <v>62</v>
      </c>
      <c r="BG4" s="76"/>
      <c r="BH4" s="76"/>
      <c r="BI4" s="76"/>
      <c r="BJ4" s="76"/>
      <c r="BK4" s="76"/>
      <c r="BL4" s="76"/>
      <c r="BM4" s="76"/>
      <c r="BN4" s="76"/>
      <c r="BO4" s="76"/>
      <c r="BP4" s="76"/>
      <c r="BQ4" s="76" t="s">
        <v>0</v>
      </c>
      <c r="BR4" s="76"/>
      <c r="BS4" s="76"/>
      <c r="BT4" s="76"/>
      <c r="BU4" s="76"/>
      <c r="BV4" s="76"/>
      <c r="BW4" s="76"/>
      <c r="BX4" s="76"/>
      <c r="BY4" s="76"/>
      <c r="BZ4" s="76"/>
      <c r="CA4" s="76"/>
      <c r="CB4" s="76" t="s">
        <v>61</v>
      </c>
      <c r="CC4" s="76"/>
      <c r="CD4" s="76"/>
      <c r="CE4" s="76"/>
      <c r="CF4" s="76"/>
      <c r="CG4" s="76"/>
      <c r="CH4" s="76"/>
      <c r="CI4" s="76"/>
      <c r="CJ4" s="76"/>
      <c r="CK4" s="76"/>
      <c r="CL4" s="76"/>
      <c r="CM4" s="76" t="s">
        <v>63</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36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56</v>
      </c>
      <c r="I5" s="66" t="s">
        <v>69</v>
      </c>
      <c r="J5" s="66" t="s">
        <v>70</v>
      </c>
      <c r="K5" s="66" t="s">
        <v>71</v>
      </c>
      <c r="L5" s="66" t="s">
        <v>72</v>
      </c>
      <c r="M5" s="66" t="s">
        <v>8</v>
      </c>
      <c r="N5" s="66" t="s">
        <v>73</v>
      </c>
      <c r="O5" s="66" t="s">
        <v>74</v>
      </c>
      <c r="P5" s="66" t="s">
        <v>75</v>
      </c>
      <c r="Q5" s="66" t="s">
        <v>76</v>
      </c>
      <c r="R5" s="66" t="s">
        <v>77</v>
      </c>
      <c r="S5" s="66" t="s">
        <v>78</v>
      </c>
      <c r="T5" s="66" t="s">
        <v>79</v>
      </c>
      <c r="U5" s="66" t="s">
        <v>64</v>
      </c>
      <c r="V5" s="66" t="s">
        <v>80</v>
      </c>
      <c r="W5" s="66" t="s">
        <v>81</v>
      </c>
      <c r="X5" s="66" t="s">
        <v>82</v>
      </c>
      <c r="Y5" s="66" t="s">
        <v>83</v>
      </c>
      <c r="Z5" s="66" t="s">
        <v>85</v>
      </c>
      <c r="AA5" s="66" t="s">
        <v>86</v>
      </c>
      <c r="AB5" s="66" t="s">
        <v>87</v>
      </c>
      <c r="AC5" s="66" t="s">
        <v>88</v>
      </c>
      <c r="AD5" s="66" t="s">
        <v>90</v>
      </c>
      <c r="AE5" s="66" t="s">
        <v>91</v>
      </c>
      <c r="AF5" s="66" t="s">
        <v>92</v>
      </c>
      <c r="AG5" s="66" t="s">
        <v>93</v>
      </c>
      <c r="AH5" s="66" t="s">
        <v>94</v>
      </c>
      <c r="AI5" s="66" t="s">
        <v>43</v>
      </c>
      <c r="AJ5" s="66" t="s">
        <v>83</v>
      </c>
      <c r="AK5" s="66" t="s">
        <v>85</v>
      </c>
      <c r="AL5" s="66" t="s">
        <v>86</v>
      </c>
      <c r="AM5" s="66" t="s">
        <v>87</v>
      </c>
      <c r="AN5" s="66" t="s">
        <v>88</v>
      </c>
      <c r="AO5" s="66" t="s">
        <v>90</v>
      </c>
      <c r="AP5" s="66" t="s">
        <v>91</v>
      </c>
      <c r="AQ5" s="66" t="s">
        <v>92</v>
      </c>
      <c r="AR5" s="66" t="s">
        <v>93</v>
      </c>
      <c r="AS5" s="66" t="s">
        <v>94</v>
      </c>
      <c r="AT5" s="66" t="s">
        <v>89</v>
      </c>
      <c r="AU5" s="66" t="s">
        <v>83</v>
      </c>
      <c r="AV5" s="66" t="s">
        <v>85</v>
      </c>
      <c r="AW5" s="66" t="s">
        <v>86</v>
      </c>
      <c r="AX5" s="66" t="s">
        <v>87</v>
      </c>
      <c r="AY5" s="66" t="s">
        <v>88</v>
      </c>
      <c r="AZ5" s="66" t="s">
        <v>90</v>
      </c>
      <c r="BA5" s="66" t="s">
        <v>91</v>
      </c>
      <c r="BB5" s="66" t="s">
        <v>92</v>
      </c>
      <c r="BC5" s="66" t="s">
        <v>93</v>
      </c>
      <c r="BD5" s="66" t="s">
        <v>94</v>
      </c>
      <c r="BE5" s="66" t="s">
        <v>89</v>
      </c>
      <c r="BF5" s="66" t="s">
        <v>83</v>
      </c>
      <c r="BG5" s="66" t="s">
        <v>85</v>
      </c>
      <c r="BH5" s="66" t="s">
        <v>86</v>
      </c>
      <c r="BI5" s="66" t="s">
        <v>87</v>
      </c>
      <c r="BJ5" s="66" t="s">
        <v>88</v>
      </c>
      <c r="BK5" s="66" t="s">
        <v>90</v>
      </c>
      <c r="BL5" s="66" t="s">
        <v>91</v>
      </c>
      <c r="BM5" s="66" t="s">
        <v>92</v>
      </c>
      <c r="BN5" s="66" t="s">
        <v>93</v>
      </c>
      <c r="BO5" s="66" t="s">
        <v>94</v>
      </c>
      <c r="BP5" s="66" t="s">
        <v>89</v>
      </c>
      <c r="BQ5" s="66" t="s">
        <v>83</v>
      </c>
      <c r="BR5" s="66" t="s">
        <v>85</v>
      </c>
      <c r="BS5" s="66" t="s">
        <v>86</v>
      </c>
      <c r="BT5" s="66" t="s">
        <v>87</v>
      </c>
      <c r="BU5" s="66" t="s">
        <v>88</v>
      </c>
      <c r="BV5" s="66" t="s">
        <v>90</v>
      </c>
      <c r="BW5" s="66" t="s">
        <v>91</v>
      </c>
      <c r="BX5" s="66" t="s">
        <v>92</v>
      </c>
      <c r="BY5" s="66" t="s">
        <v>93</v>
      </c>
      <c r="BZ5" s="66" t="s">
        <v>94</v>
      </c>
      <c r="CA5" s="66" t="s">
        <v>89</v>
      </c>
      <c r="CB5" s="66" t="s">
        <v>83</v>
      </c>
      <c r="CC5" s="66" t="s">
        <v>85</v>
      </c>
      <c r="CD5" s="66" t="s">
        <v>86</v>
      </c>
      <c r="CE5" s="66" t="s">
        <v>87</v>
      </c>
      <c r="CF5" s="66" t="s">
        <v>88</v>
      </c>
      <c r="CG5" s="66" t="s">
        <v>90</v>
      </c>
      <c r="CH5" s="66" t="s">
        <v>91</v>
      </c>
      <c r="CI5" s="66" t="s">
        <v>92</v>
      </c>
      <c r="CJ5" s="66" t="s">
        <v>93</v>
      </c>
      <c r="CK5" s="66" t="s">
        <v>94</v>
      </c>
      <c r="CL5" s="66" t="s">
        <v>89</v>
      </c>
      <c r="CM5" s="66" t="s">
        <v>83</v>
      </c>
      <c r="CN5" s="66" t="s">
        <v>85</v>
      </c>
      <c r="CO5" s="66" t="s">
        <v>86</v>
      </c>
      <c r="CP5" s="66" t="s">
        <v>87</v>
      </c>
      <c r="CQ5" s="66" t="s">
        <v>88</v>
      </c>
      <c r="CR5" s="66" t="s">
        <v>90</v>
      </c>
      <c r="CS5" s="66" t="s">
        <v>91</v>
      </c>
      <c r="CT5" s="66" t="s">
        <v>92</v>
      </c>
      <c r="CU5" s="66" t="s">
        <v>93</v>
      </c>
      <c r="CV5" s="66" t="s">
        <v>94</v>
      </c>
      <c r="CW5" s="66" t="s">
        <v>89</v>
      </c>
      <c r="CX5" s="66" t="s">
        <v>83</v>
      </c>
      <c r="CY5" s="66" t="s">
        <v>85</v>
      </c>
      <c r="CZ5" s="66" t="s">
        <v>86</v>
      </c>
      <c r="DA5" s="66" t="s">
        <v>87</v>
      </c>
      <c r="DB5" s="66" t="s">
        <v>88</v>
      </c>
      <c r="DC5" s="66" t="s">
        <v>90</v>
      </c>
      <c r="DD5" s="66" t="s">
        <v>91</v>
      </c>
      <c r="DE5" s="66" t="s">
        <v>92</v>
      </c>
      <c r="DF5" s="66" t="s">
        <v>93</v>
      </c>
      <c r="DG5" s="66" t="s">
        <v>94</v>
      </c>
      <c r="DH5" s="66" t="s">
        <v>89</v>
      </c>
      <c r="DI5" s="66" t="s">
        <v>83</v>
      </c>
      <c r="DJ5" s="66" t="s">
        <v>85</v>
      </c>
      <c r="DK5" s="66" t="s">
        <v>86</v>
      </c>
      <c r="DL5" s="66" t="s">
        <v>87</v>
      </c>
      <c r="DM5" s="66" t="s">
        <v>88</v>
      </c>
      <c r="DN5" s="66" t="s">
        <v>90</v>
      </c>
      <c r="DO5" s="66" t="s">
        <v>91</v>
      </c>
      <c r="DP5" s="66" t="s">
        <v>92</v>
      </c>
      <c r="DQ5" s="66" t="s">
        <v>93</v>
      </c>
      <c r="DR5" s="66" t="s">
        <v>94</v>
      </c>
      <c r="DS5" s="66" t="s">
        <v>89</v>
      </c>
      <c r="DT5" s="66" t="s">
        <v>83</v>
      </c>
      <c r="DU5" s="66" t="s">
        <v>85</v>
      </c>
      <c r="DV5" s="66" t="s">
        <v>86</v>
      </c>
      <c r="DW5" s="66" t="s">
        <v>87</v>
      </c>
      <c r="DX5" s="66" t="s">
        <v>88</v>
      </c>
      <c r="DY5" s="66" t="s">
        <v>90</v>
      </c>
      <c r="DZ5" s="66" t="s">
        <v>91</v>
      </c>
      <c r="EA5" s="66" t="s">
        <v>92</v>
      </c>
      <c r="EB5" s="66" t="s">
        <v>93</v>
      </c>
      <c r="EC5" s="66" t="s">
        <v>94</v>
      </c>
      <c r="ED5" s="66" t="s">
        <v>89</v>
      </c>
      <c r="EE5" s="66" t="s">
        <v>83</v>
      </c>
      <c r="EF5" s="66" t="s">
        <v>85</v>
      </c>
      <c r="EG5" s="66" t="s">
        <v>86</v>
      </c>
      <c r="EH5" s="66" t="s">
        <v>87</v>
      </c>
      <c r="EI5" s="66" t="s">
        <v>88</v>
      </c>
      <c r="EJ5" s="66" t="s">
        <v>90</v>
      </c>
      <c r="EK5" s="66" t="s">
        <v>91</v>
      </c>
      <c r="EL5" s="66" t="s">
        <v>92</v>
      </c>
      <c r="EM5" s="66" t="s">
        <v>93</v>
      </c>
      <c r="EN5" s="66" t="s">
        <v>94</v>
      </c>
      <c r="EO5" s="66" t="s">
        <v>89</v>
      </c>
    </row>
    <row r="6" spans="1:148" s="55" customFormat="1">
      <c r="A6" s="56" t="s">
        <v>95</v>
      </c>
      <c r="B6" s="61">
        <f t="shared" ref="B6:X6" si="1">B7</f>
        <v>2023</v>
      </c>
      <c r="C6" s="61">
        <f t="shared" si="1"/>
        <v>263222</v>
      </c>
      <c r="D6" s="61">
        <f t="shared" si="1"/>
        <v>46</v>
      </c>
      <c r="E6" s="61">
        <f t="shared" si="1"/>
        <v>17</v>
      </c>
      <c r="F6" s="61">
        <f t="shared" si="1"/>
        <v>1</v>
      </c>
      <c r="G6" s="61">
        <f t="shared" si="1"/>
        <v>0</v>
      </c>
      <c r="H6" s="61" t="str">
        <f t="shared" si="1"/>
        <v>京都府　久御山町</v>
      </c>
      <c r="I6" s="61" t="str">
        <f t="shared" si="1"/>
        <v>法適用</v>
      </c>
      <c r="J6" s="61" t="str">
        <f t="shared" si="1"/>
        <v>下水道事業</v>
      </c>
      <c r="K6" s="61" t="str">
        <f t="shared" si="1"/>
        <v>公共下水道</v>
      </c>
      <c r="L6" s="61" t="str">
        <f t="shared" si="1"/>
        <v>Cc1</v>
      </c>
      <c r="M6" s="61" t="str">
        <f t="shared" si="1"/>
        <v>非設置</v>
      </c>
      <c r="N6" s="69" t="str">
        <f t="shared" si="1"/>
        <v>-</v>
      </c>
      <c r="O6" s="69">
        <f t="shared" si="1"/>
        <v>80.39</v>
      </c>
      <c r="P6" s="69">
        <f t="shared" si="1"/>
        <v>99.84</v>
      </c>
      <c r="Q6" s="69">
        <f t="shared" si="1"/>
        <v>141.91999999999999</v>
      </c>
      <c r="R6" s="69">
        <f t="shared" si="1"/>
        <v>1944</v>
      </c>
      <c r="S6" s="69">
        <f t="shared" si="1"/>
        <v>15387</v>
      </c>
      <c r="T6" s="69">
        <f t="shared" si="1"/>
        <v>13.86</v>
      </c>
      <c r="U6" s="69">
        <f t="shared" si="1"/>
        <v>1110.17</v>
      </c>
      <c r="V6" s="69">
        <f t="shared" si="1"/>
        <v>15310</v>
      </c>
      <c r="W6" s="69">
        <f t="shared" si="1"/>
        <v>5.18</v>
      </c>
      <c r="X6" s="69">
        <f t="shared" si="1"/>
        <v>2955.6</v>
      </c>
      <c r="Y6" s="77">
        <f t="shared" ref="Y6:AH6" si="2">IF(Y7="",NA(),Y7)</f>
        <v>103.94</v>
      </c>
      <c r="Z6" s="77">
        <f t="shared" si="2"/>
        <v>112.82</v>
      </c>
      <c r="AA6" s="77">
        <f t="shared" si="2"/>
        <v>117.87</v>
      </c>
      <c r="AB6" s="77">
        <f t="shared" si="2"/>
        <v>114.17</v>
      </c>
      <c r="AC6" s="77">
        <f t="shared" si="2"/>
        <v>110.48</v>
      </c>
      <c r="AD6" s="77">
        <f t="shared" si="2"/>
        <v>106.81</v>
      </c>
      <c r="AE6" s="77">
        <f t="shared" si="2"/>
        <v>106.5</v>
      </c>
      <c r="AF6" s="77">
        <f t="shared" si="2"/>
        <v>106.22</v>
      </c>
      <c r="AG6" s="77">
        <f t="shared" si="2"/>
        <v>107.01</v>
      </c>
      <c r="AH6" s="77">
        <f t="shared" si="2"/>
        <v>106.53</v>
      </c>
      <c r="AI6" s="69" t="str">
        <f>IF(AI7="","",IF(AI7="-","【-】","【"&amp;SUBSTITUTE(TEXT(AI7,"#,##0.00"),"-","△")&amp;"】"))</f>
        <v>【105.91】</v>
      </c>
      <c r="AJ6" s="69">
        <f t="shared" ref="AJ6:AS6" si="3">IF(AJ7="",NA(),AJ7)</f>
        <v>0</v>
      </c>
      <c r="AK6" s="69">
        <f t="shared" si="3"/>
        <v>0</v>
      </c>
      <c r="AL6" s="69">
        <f t="shared" si="3"/>
        <v>0</v>
      </c>
      <c r="AM6" s="69">
        <f t="shared" si="3"/>
        <v>0</v>
      </c>
      <c r="AN6" s="69">
        <f t="shared" si="3"/>
        <v>0</v>
      </c>
      <c r="AO6" s="77">
        <f t="shared" si="3"/>
        <v>34.4</v>
      </c>
      <c r="AP6" s="77">
        <f t="shared" si="3"/>
        <v>18.36</v>
      </c>
      <c r="AQ6" s="77">
        <f t="shared" si="3"/>
        <v>18.010000000000002</v>
      </c>
      <c r="AR6" s="77">
        <f t="shared" si="3"/>
        <v>23.86</v>
      </c>
      <c r="AS6" s="77">
        <f t="shared" si="3"/>
        <v>18.41</v>
      </c>
      <c r="AT6" s="69" t="str">
        <f>IF(AT7="","",IF(AT7="-","【-】","【"&amp;SUBSTITUTE(TEXT(AT7,"#,##0.00"),"-","△")&amp;"】"))</f>
        <v>【3.03】</v>
      </c>
      <c r="AU6" s="77">
        <f t="shared" ref="AU6:BD6" si="4">IF(AU7="",NA(),AU7)</f>
        <v>97.62</v>
      </c>
      <c r="AV6" s="77">
        <f t="shared" si="4"/>
        <v>114.6</v>
      </c>
      <c r="AW6" s="77">
        <f t="shared" si="4"/>
        <v>148.91</v>
      </c>
      <c r="AX6" s="77">
        <f t="shared" si="4"/>
        <v>181.52</v>
      </c>
      <c r="AY6" s="77">
        <f t="shared" si="4"/>
        <v>194.08</v>
      </c>
      <c r="AZ6" s="77">
        <f t="shared" si="4"/>
        <v>68.17</v>
      </c>
      <c r="BA6" s="77">
        <f t="shared" si="4"/>
        <v>55.6</v>
      </c>
      <c r="BB6" s="77">
        <f t="shared" si="4"/>
        <v>59.4</v>
      </c>
      <c r="BC6" s="77">
        <f t="shared" si="4"/>
        <v>68.27</v>
      </c>
      <c r="BD6" s="77">
        <f t="shared" si="4"/>
        <v>74.790000000000006</v>
      </c>
      <c r="BE6" s="69" t="str">
        <f>IF(BE7="","",IF(BE7="-","【-】","【"&amp;SUBSTITUTE(TEXT(BE7,"#,##0.00"),"-","△")&amp;"】"))</f>
        <v>【78.43】</v>
      </c>
      <c r="BF6" s="77">
        <f t="shared" ref="BF6:BO6" si="5">IF(BF7="",NA(),BF7)</f>
        <v>477.97</v>
      </c>
      <c r="BG6" s="77">
        <f t="shared" si="5"/>
        <v>433.67</v>
      </c>
      <c r="BH6" s="77">
        <f t="shared" si="5"/>
        <v>257.94</v>
      </c>
      <c r="BI6" s="77">
        <f t="shared" si="5"/>
        <v>236.23</v>
      </c>
      <c r="BJ6" s="77">
        <f t="shared" si="5"/>
        <v>263.01</v>
      </c>
      <c r="BK6" s="77">
        <f t="shared" si="5"/>
        <v>789.44</v>
      </c>
      <c r="BL6" s="77">
        <f t="shared" si="5"/>
        <v>789.08</v>
      </c>
      <c r="BM6" s="77">
        <f t="shared" si="5"/>
        <v>747.84</v>
      </c>
      <c r="BN6" s="77">
        <f t="shared" si="5"/>
        <v>804.98</v>
      </c>
      <c r="BO6" s="77">
        <f t="shared" si="5"/>
        <v>767.56</v>
      </c>
      <c r="BP6" s="69" t="str">
        <f>IF(BP7="","",IF(BP7="-","【-】","【"&amp;SUBSTITUTE(TEXT(BP7,"#,##0.00"),"-","△")&amp;"】"))</f>
        <v>【630.82】</v>
      </c>
      <c r="BQ6" s="77">
        <f t="shared" ref="BQ6:BZ6" si="6">IF(BQ7="",NA(),BQ7)</f>
        <v>89.36</v>
      </c>
      <c r="BR6" s="77">
        <f t="shared" si="6"/>
        <v>98.05</v>
      </c>
      <c r="BS6" s="77">
        <f t="shared" si="6"/>
        <v>103.19</v>
      </c>
      <c r="BT6" s="77">
        <f t="shared" si="6"/>
        <v>98.17</v>
      </c>
      <c r="BU6" s="77">
        <f t="shared" si="6"/>
        <v>95.34</v>
      </c>
      <c r="BV6" s="77">
        <f t="shared" si="6"/>
        <v>87.29</v>
      </c>
      <c r="BW6" s="77">
        <f t="shared" si="6"/>
        <v>88.25</v>
      </c>
      <c r="BX6" s="77">
        <f t="shared" si="6"/>
        <v>90.17</v>
      </c>
      <c r="BY6" s="77">
        <f t="shared" si="6"/>
        <v>88.71</v>
      </c>
      <c r="BZ6" s="77">
        <f t="shared" si="6"/>
        <v>90.23</v>
      </c>
      <c r="CA6" s="69" t="str">
        <f>IF(CA7="","",IF(CA7="-","【-】","【"&amp;SUBSTITUTE(TEXT(CA7,"#,##0.00"),"-","△")&amp;"】"))</f>
        <v>【97.81】</v>
      </c>
      <c r="CB6" s="77">
        <f t="shared" ref="CB6:CK6" si="7">IF(CB7="",NA(),CB7)</f>
        <v>139.63</v>
      </c>
      <c r="CC6" s="77">
        <f t="shared" si="7"/>
        <v>127.07</v>
      </c>
      <c r="CD6" s="77">
        <f t="shared" si="7"/>
        <v>121.31</v>
      </c>
      <c r="CE6" s="77">
        <f t="shared" si="7"/>
        <v>127.97</v>
      </c>
      <c r="CF6" s="77">
        <f t="shared" si="7"/>
        <v>131.63</v>
      </c>
      <c r="CG6" s="77">
        <f t="shared" si="7"/>
        <v>176.67</v>
      </c>
      <c r="CH6" s="77">
        <f t="shared" si="7"/>
        <v>176.37</v>
      </c>
      <c r="CI6" s="77">
        <f t="shared" si="7"/>
        <v>173.17</v>
      </c>
      <c r="CJ6" s="77">
        <f t="shared" si="7"/>
        <v>174.8</v>
      </c>
      <c r="CK6" s="77">
        <f t="shared" si="7"/>
        <v>170.2</v>
      </c>
      <c r="CL6" s="69" t="str">
        <f>IF(CL7="","",IF(CL7="-","【-】","【"&amp;SUBSTITUTE(TEXT(CL7,"#,##0.00"),"-","△")&amp;"】"))</f>
        <v>【138.75】</v>
      </c>
      <c r="CM6" s="77" t="str">
        <f t="shared" ref="CM6:CV6" si="8">IF(CM7="",NA(),CM7)</f>
        <v>-</v>
      </c>
      <c r="CN6" s="77" t="str">
        <f t="shared" si="8"/>
        <v>-</v>
      </c>
      <c r="CO6" s="77" t="str">
        <f t="shared" si="8"/>
        <v>-</v>
      </c>
      <c r="CP6" s="77" t="str">
        <f t="shared" si="8"/>
        <v>-</v>
      </c>
      <c r="CQ6" s="77" t="str">
        <f t="shared" si="8"/>
        <v>-</v>
      </c>
      <c r="CR6" s="77">
        <f t="shared" si="8"/>
        <v>57.42</v>
      </c>
      <c r="CS6" s="77">
        <f t="shared" si="8"/>
        <v>56.72</v>
      </c>
      <c r="CT6" s="77">
        <f t="shared" si="8"/>
        <v>56.43</v>
      </c>
      <c r="CU6" s="77">
        <f t="shared" si="8"/>
        <v>55.82</v>
      </c>
      <c r="CV6" s="77">
        <f t="shared" si="8"/>
        <v>56.51</v>
      </c>
      <c r="CW6" s="69" t="str">
        <f>IF(CW7="","",IF(CW7="-","【-】","【"&amp;SUBSTITUTE(TEXT(CW7,"#,##0.00"),"-","△")&amp;"】"))</f>
        <v>【58.94】</v>
      </c>
      <c r="CX6" s="77">
        <f t="shared" ref="CX6:DG6" si="9">IF(CX7="",NA(),CX7)</f>
        <v>98.76</v>
      </c>
      <c r="CY6" s="77">
        <f t="shared" si="9"/>
        <v>93.1</v>
      </c>
      <c r="CZ6" s="77">
        <f t="shared" si="9"/>
        <v>93.57</v>
      </c>
      <c r="DA6" s="77">
        <f t="shared" si="9"/>
        <v>94.71</v>
      </c>
      <c r="DB6" s="77">
        <f t="shared" si="9"/>
        <v>94.81</v>
      </c>
      <c r="DC6" s="77">
        <f t="shared" si="9"/>
        <v>90.42</v>
      </c>
      <c r="DD6" s="77">
        <f t="shared" si="9"/>
        <v>90.72</v>
      </c>
      <c r="DE6" s="77">
        <f t="shared" si="9"/>
        <v>91.07</v>
      </c>
      <c r="DF6" s="77">
        <f t="shared" si="9"/>
        <v>90.67</v>
      </c>
      <c r="DG6" s="77">
        <f t="shared" si="9"/>
        <v>90.62</v>
      </c>
      <c r="DH6" s="69" t="str">
        <f>IF(DH7="","",IF(DH7="-","【-】","【"&amp;SUBSTITUTE(TEXT(DH7,"#,##0.00"),"-","△")&amp;"】"))</f>
        <v>【95.91】</v>
      </c>
      <c r="DI6" s="77">
        <f t="shared" ref="DI6:DR6" si="10">IF(DI7="",NA(),DI7)</f>
        <v>9.0500000000000007</v>
      </c>
      <c r="DJ6" s="77">
        <f t="shared" si="10"/>
        <v>11.99</v>
      </c>
      <c r="DK6" s="77">
        <f t="shared" si="10"/>
        <v>14.96</v>
      </c>
      <c r="DL6" s="77">
        <f t="shared" si="10"/>
        <v>17.88</v>
      </c>
      <c r="DM6" s="77">
        <f t="shared" si="10"/>
        <v>19.27</v>
      </c>
      <c r="DN6" s="77">
        <f t="shared" si="10"/>
        <v>29.23</v>
      </c>
      <c r="DO6" s="77">
        <f t="shared" si="10"/>
        <v>20.78</v>
      </c>
      <c r="DP6" s="77">
        <f t="shared" si="10"/>
        <v>23.54</v>
      </c>
      <c r="DQ6" s="77">
        <f t="shared" si="10"/>
        <v>25.86</v>
      </c>
      <c r="DR6" s="77">
        <f t="shared" si="10"/>
        <v>26.9</v>
      </c>
      <c r="DS6" s="69" t="str">
        <f>IF(DS7="","",IF(DS7="-","【-】","【"&amp;SUBSTITUTE(TEXT(DS7,"#,##0.00"),"-","△")&amp;"】"))</f>
        <v>【41.09】</v>
      </c>
      <c r="DT6" s="77">
        <f t="shared" ref="DT6:EC6" si="11">IF(DT7="",NA(),DT7)</f>
        <v>3.43</v>
      </c>
      <c r="DU6" s="77">
        <f t="shared" si="11"/>
        <v>3.28</v>
      </c>
      <c r="DV6" s="77">
        <f t="shared" si="11"/>
        <v>3.28</v>
      </c>
      <c r="DW6" s="77">
        <f t="shared" si="11"/>
        <v>3.16</v>
      </c>
      <c r="DX6" s="77">
        <f t="shared" si="11"/>
        <v>3.02</v>
      </c>
      <c r="DY6" s="77">
        <f t="shared" si="11"/>
        <v>1.37</v>
      </c>
      <c r="DZ6" s="77">
        <f t="shared" si="11"/>
        <v>1.34</v>
      </c>
      <c r="EA6" s="77">
        <f t="shared" si="11"/>
        <v>1.5</v>
      </c>
      <c r="EB6" s="77">
        <f t="shared" si="11"/>
        <v>1.4</v>
      </c>
      <c r="EC6" s="77">
        <f t="shared" si="11"/>
        <v>2.08</v>
      </c>
      <c r="ED6" s="69" t="str">
        <f>IF(ED7="","",IF(ED7="-","【-】","【"&amp;SUBSTITUTE(TEXT(ED7,"#,##0.00"),"-","△")&amp;"】"))</f>
        <v>【8.68】</v>
      </c>
      <c r="EE6" s="69">
        <f t="shared" ref="EE6:EN6" si="12">IF(EE7="",NA(),EE7)</f>
        <v>0</v>
      </c>
      <c r="EF6" s="69">
        <f t="shared" si="12"/>
        <v>0</v>
      </c>
      <c r="EG6" s="69">
        <f t="shared" si="12"/>
        <v>0</v>
      </c>
      <c r="EH6" s="77">
        <f t="shared" si="12"/>
        <v>0.12</v>
      </c>
      <c r="EI6" s="77">
        <f t="shared" si="12"/>
        <v>0.14000000000000001</v>
      </c>
      <c r="EJ6" s="77">
        <f t="shared" si="12"/>
        <v>0.17</v>
      </c>
      <c r="EK6" s="77">
        <f t="shared" si="12"/>
        <v>0.15</v>
      </c>
      <c r="EL6" s="77">
        <f t="shared" si="12"/>
        <v>0.15</v>
      </c>
      <c r="EM6" s="77">
        <f t="shared" si="12"/>
        <v>0.12</v>
      </c>
      <c r="EN6" s="77">
        <f t="shared" si="12"/>
        <v>9.e-002</v>
      </c>
      <c r="EO6" s="69" t="str">
        <f>IF(EO7="","",IF(EO7="-","【-】","【"&amp;SUBSTITUTE(TEXT(EO7,"#,##0.00"),"-","△")&amp;"】"))</f>
        <v>【0.22】</v>
      </c>
    </row>
    <row r="7" spans="1:148" s="55" customFormat="1">
      <c r="A7" s="56"/>
      <c r="B7" s="62">
        <v>2023</v>
      </c>
      <c r="C7" s="62">
        <v>263222</v>
      </c>
      <c r="D7" s="62">
        <v>46</v>
      </c>
      <c r="E7" s="62">
        <v>17</v>
      </c>
      <c r="F7" s="62">
        <v>1</v>
      </c>
      <c r="G7" s="62">
        <v>0</v>
      </c>
      <c r="H7" s="62" t="s">
        <v>97</v>
      </c>
      <c r="I7" s="62" t="s">
        <v>98</v>
      </c>
      <c r="J7" s="62" t="s">
        <v>99</v>
      </c>
      <c r="K7" s="62" t="s">
        <v>100</v>
      </c>
      <c r="L7" s="62" t="s">
        <v>101</v>
      </c>
      <c r="M7" s="62" t="s">
        <v>102</v>
      </c>
      <c r="N7" s="70" t="s">
        <v>103</v>
      </c>
      <c r="O7" s="70">
        <v>80.39</v>
      </c>
      <c r="P7" s="70">
        <v>99.84</v>
      </c>
      <c r="Q7" s="70">
        <v>141.91999999999999</v>
      </c>
      <c r="R7" s="70">
        <v>1944</v>
      </c>
      <c r="S7" s="70">
        <v>15387</v>
      </c>
      <c r="T7" s="70">
        <v>13.86</v>
      </c>
      <c r="U7" s="70">
        <v>1110.17</v>
      </c>
      <c r="V7" s="70">
        <v>15310</v>
      </c>
      <c r="W7" s="70">
        <v>5.18</v>
      </c>
      <c r="X7" s="70">
        <v>2955.6</v>
      </c>
      <c r="Y7" s="70">
        <v>103.94</v>
      </c>
      <c r="Z7" s="70">
        <v>112.82</v>
      </c>
      <c r="AA7" s="70">
        <v>117.87</v>
      </c>
      <c r="AB7" s="70">
        <v>114.17</v>
      </c>
      <c r="AC7" s="70">
        <v>110.48</v>
      </c>
      <c r="AD7" s="70">
        <v>106.81</v>
      </c>
      <c r="AE7" s="70">
        <v>106.5</v>
      </c>
      <c r="AF7" s="70">
        <v>106.22</v>
      </c>
      <c r="AG7" s="70">
        <v>107.01</v>
      </c>
      <c r="AH7" s="70">
        <v>106.53</v>
      </c>
      <c r="AI7" s="70">
        <v>105.91</v>
      </c>
      <c r="AJ7" s="70">
        <v>0</v>
      </c>
      <c r="AK7" s="70">
        <v>0</v>
      </c>
      <c r="AL7" s="70">
        <v>0</v>
      </c>
      <c r="AM7" s="70">
        <v>0</v>
      </c>
      <c r="AN7" s="70">
        <v>0</v>
      </c>
      <c r="AO7" s="70">
        <v>34.4</v>
      </c>
      <c r="AP7" s="70">
        <v>18.36</v>
      </c>
      <c r="AQ7" s="70">
        <v>18.010000000000002</v>
      </c>
      <c r="AR7" s="70">
        <v>23.86</v>
      </c>
      <c r="AS7" s="70">
        <v>18.41</v>
      </c>
      <c r="AT7" s="70">
        <v>3.03</v>
      </c>
      <c r="AU7" s="70">
        <v>97.62</v>
      </c>
      <c r="AV7" s="70">
        <v>114.6</v>
      </c>
      <c r="AW7" s="70">
        <v>148.91</v>
      </c>
      <c r="AX7" s="70">
        <v>181.52</v>
      </c>
      <c r="AY7" s="70">
        <v>194.08</v>
      </c>
      <c r="AZ7" s="70">
        <v>68.17</v>
      </c>
      <c r="BA7" s="70">
        <v>55.6</v>
      </c>
      <c r="BB7" s="70">
        <v>59.4</v>
      </c>
      <c r="BC7" s="70">
        <v>68.27</v>
      </c>
      <c r="BD7" s="70">
        <v>74.790000000000006</v>
      </c>
      <c r="BE7" s="70">
        <v>78.430000000000007</v>
      </c>
      <c r="BF7" s="70">
        <v>477.97</v>
      </c>
      <c r="BG7" s="70">
        <v>433.67</v>
      </c>
      <c r="BH7" s="70">
        <v>257.94</v>
      </c>
      <c r="BI7" s="70">
        <v>236.23</v>
      </c>
      <c r="BJ7" s="70">
        <v>263.01</v>
      </c>
      <c r="BK7" s="70">
        <v>789.44</v>
      </c>
      <c r="BL7" s="70">
        <v>789.08</v>
      </c>
      <c r="BM7" s="70">
        <v>747.84</v>
      </c>
      <c r="BN7" s="70">
        <v>804.98</v>
      </c>
      <c r="BO7" s="70">
        <v>767.56</v>
      </c>
      <c r="BP7" s="70">
        <v>630.82000000000005</v>
      </c>
      <c r="BQ7" s="70">
        <v>89.36</v>
      </c>
      <c r="BR7" s="70">
        <v>98.05</v>
      </c>
      <c r="BS7" s="70">
        <v>103.19</v>
      </c>
      <c r="BT7" s="70">
        <v>98.17</v>
      </c>
      <c r="BU7" s="70">
        <v>95.34</v>
      </c>
      <c r="BV7" s="70">
        <v>87.29</v>
      </c>
      <c r="BW7" s="70">
        <v>88.25</v>
      </c>
      <c r="BX7" s="70">
        <v>90.17</v>
      </c>
      <c r="BY7" s="70">
        <v>88.71</v>
      </c>
      <c r="BZ7" s="70">
        <v>90.23</v>
      </c>
      <c r="CA7" s="70">
        <v>97.81</v>
      </c>
      <c r="CB7" s="70">
        <v>139.63</v>
      </c>
      <c r="CC7" s="70">
        <v>127.07</v>
      </c>
      <c r="CD7" s="70">
        <v>121.31</v>
      </c>
      <c r="CE7" s="70">
        <v>127.97</v>
      </c>
      <c r="CF7" s="70">
        <v>131.63</v>
      </c>
      <c r="CG7" s="70">
        <v>176.67</v>
      </c>
      <c r="CH7" s="70">
        <v>176.37</v>
      </c>
      <c r="CI7" s="70">
        <v>173.17</v>
      </c>
      <c r="CJ7" s="70">
        <v>174.8</v>
      </c>
      <c r="CK7" s="70">
        <v>170.2</v>
      </c>
      <c r="CL7" s="70">
        <v>138.75</v>
      </c>
      <c r="CM7" s="70" t="s">
        <v>103</v>
      </c>
      <c r="CN7" s="70" t="s">
        <v>103</v>
      </c>
      <c r="CO7" s="70" t="s">
        <v>103</v>
      </c>
      <c r="CP7" s="70" t="s">
        <v>103</v>
      </c>
      <c r="CQ7" s="70" t="s">
        <v>103</v>
      </c>
      <c r="CR7" s="70">
        <v>57.42</v>
      </c>
      <c r="CS7" s="70">
        <v>56.72</v>
      </c>
      <c r="CT7" s="70">
        <v>56.43</v>
      </c>
      <c r="CU7" s="70">
        <v>55.82</v>
      </c>
      <c r="CV7" s="70">
        <v>56.51</v>
      </c>
      <c r="CW7" s="70">
        <v>58.94</v>
      </c>
      <c r="CX7" s="70">
        <v>98.76</v>
      </c>
      <c r="CY7" s="70">
        <v>93.1</v>
      </c>
      <c r="CZ7" s="70">
        <v>93.57</v>
      </c>
      <c r="DA7" s="70">
        <v>94.71</v>
      </c>
      <c r="DB7" s="70">
        <v>94.81</v>
      </c>
      <c r="DC7" s="70">
        <v>90.42</v>
      </c>
      <c r="DD7" s="70">
        <v>90.72</v>
      </c>
      <c r="DE7" s="70">
        <v>91.07</v>
      </c>
      <c r="DF7" s="70">
        <v>90.67</v>
      </c>
      <c r="DG7" s="70">
        <v>90.62</v>
      </c>
      <c r="DH7" s="70">
        <v>95.91</v>
      </c>
      <c r="DI7" s="70">
        <v>9.0500000000000007</v>
      </c>
      <c r="DJ7" s="70">
        <v>11.99</v>
      </c>
      <c r="DK7" s="70">
        <v>14.96</v>
      </c>
      <c r="DL7" s="70">
        <v>17.88</v>
      </c>
      <c r="DM7" s="70">
        <v>19.27</v>
      </c>
      <c r="DN7" s="70">
        <v>29.23</v>
      </c>
      <c r="DO7" s="70">
        <v>20.78</v>
      </c>
      <c r="DP7" s="70">
        <v>23.54</v>
      </c>
      <c r="DQ7" s="70">
        <v>25.86</v>
      </c>
      <c r="DR7" s="70">
        <v>26.9</v>
      </c>
      <c r="DS7" s="70">
        <v>41.09</v>
      </c>
      <c r="DT7" s="70">
        <v>3.43</v>
      </c>
      <c r="DU7" s="70">
        <v>3.28</v>
      </c>
      <c r="DV7" s="70">
        <v>3.28</v>
      </c>
      <c r="DW7" s="70">
        <v>3.16</v>
      </c>
      <c r="DX7" s="70">
        <v>3.02</v>
      </c>
      <c r="DY7" s="70">
        <v>1.37</v>
      </c>
      <c r="DZ7" s="70">
        <v>1.34</v>
      </c>
      <c r="EA7" s="70">
        <v>1.5</v>
      </c>
      <c r="EB7" s="70">
        <v>1.4</v>
      </c>
      <c r="EC7" s="70">
        <v>2.08</v>
      </c>
      <c r="ED7" s="70">
        <v>8.68</v>
      </c>
      <c r="EE7" s="70">
        <v>0</v>
      </c>
      <c r="EF7" s="70">
        <v>0</v>
      </c>
      <c r="EG7" s="70">
        <v>0</v>
      </c>
      <c r="EH7" s="70">
        <v>0.12</v>
      </c>
      <c r="EI7" s="70">
        <v>0.14000000000000001</v>
      </c>
      <c r="EJ7" s="70">
        <v>0.17</v>
      </c>
      <c r="EK7" s="70">
        <v>0.15</v>
      </c>
      <c r="EL7" s="70">
        <v>0.15</v>
      </c>
      <c r="EM7" s="70">
        <v>0.12</v>
      </c>
      <c r="EN7" s="70">
        <v>9.e-002</v>
      </c>
      <c r="EO7" s="70">
        <v>0.22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104</v>
      </c>
      <c r="C9" s="57" t="s">
        <v>105</v>
      </c>
      <c r="D9" s="57" t="s">
        <v>106</v>
      </c>
      <c r="E9" s="57" t="s">
        <v>107</v>
      </c>
      <c r="F9" s="57" t="s">
        <v>108</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2</v>
      </c>
      <c r="B10" s="63">
        <f>DATEVALUE($B7-B11&amp;"/1/"&amp;B12)</f>
        <v>36892</v>
      </c>
      <c r="C10" s="63">
        <f>DATEVALUE($B7-C11&amp;"/1/"&amp;C12)</f>
        <v>37257</v>
      </c>
      <c r="D10" s="63">
        <f>DATEVALUE($B7-D11&amp;"/1/"&amp;D12)</f>
        <v>37623</v>
      </c>
      <c r="E10" s="63">
        <f>DATEVALUE($B7-E11&amp;"/1/"&amp;E12)</f>
        <v>37989</v>
      </c>
      <c r="F10" s="63">
        <f>DATEVALUE($B7-F11&amp;"/1/"&amp;F12)</f>
        <v>38356</v>
      </c>
    </row>
    <row r="11" spans="1:148">
      <c r="B11">
        <v>22</v>
      </c>
      <c r="C11">
        <v>21</v>
      </c>
      <c r="D11">
        <v>20</v>
      </c>
      <c r="E11">
        <v>19</v>
      </c>
      <c r="F11">
        <v>18</v>
      </c>
      <c r="G11" t="s">
        <v>109</v>
      </c>
    </row>
    <row r="12" spans="1:148">
      <c r="B12">
        <v>1</v>
      </c>
      <c r="C12">
        <v>1</v>
      </c>
      <c r="D12">
        <v>2</v>
      </c>
      <c r="E12">
        <v>3</v>
      </c>
      <c r="F12">
        <v>4</v>
      </c>
      <c r="G12" t="s">
        <v>110</v>
      </c>
    </row>
    <row r="13" spans="1:148">
      <c r="B13" t="s">
        <v>96</v>
      </c>
      <c r="C13" t="s">
        <v>96</v>
      </c>
      <c r="D13" t="s">
        <v>96</v>
      </c>
      <c r="E13" t="s">
        <v>96</v>
      </c>
      <c r="F13" t="s">
        <v>96</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久御山町役場</cp:lastModifiedBy>
  <dcterms:created xsi:type="dcterms:W3CDTF">2025-01-24T07:03:56Z</dcterms:created>
  <dcterms:modified xsi:type="dcterms:W3CDTF">2025-02-05T00:59:49Z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2025-02-05T00:59:49Z</vt:filetime>
  </property>
</Properties>
</file>