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5 HPアップ版（最終版）\18 井手町\"/>
    </mc:Choice>
  </mc:AlternateContent>
  <xr:revisionPtr revIDLastSave="0" documentId="13_ncr:1_{BD441289-2960-4AB9-A0AA-AA426C610115}" xr6:coauthVersionLast="36" xr6:coauthVersionMax="36" xr10:uidLastSave="{00000000-0000-0000-0000-000000000000}"/>
  <workbookProtection workbookAlgorithmName="SHA-512" workbookHashValue="/xzr7Z6UMpSWDiXmIrqTQcncyHz/sACcQm8ZOFEoScrisFiPkLiieKgLxZ81RIrXMFBWaBf67oxje7VU7HZ2Ow==" workbookSaltValue="vf2emoq/ufkOBHd5qW86Qw==" workbookSpinCount="100000" lockStructure="1"/>
  <bookViews>
    <workbookView xWindow="0" yWindow="0" windowWidth="19200" windowHeight="809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BB10" i="4"/>
  <c r="AT10" i="4"/>
  <c r="AL10" i="4"/>
  <c r="W10" i="4"/>
  <c r="P10" i="4"/>
  <c r="B10" i="4"/>
  <c r="BB8" i="4"/>
  <c r="AD8" i="4"/>
  <c r="P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<sst xmlns="http://schemas.openxmlformats.org/spreadsheetml/2006/main" count="233" uniqueCount="116">
  <si>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</si>
  <si>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</si>
  <si>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</si>
  <si>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</si>
  <si>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</si>
  <si>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</si>
  <si>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</si>
  <si>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</si>
  <si>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</si>
  <si>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</si>
  <si>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</si>
  <si>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</si>
  <si>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</si>
  <si>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</si>
  <si>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</si>
  <si>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</si>
  <si>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</si>
  <si>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</si>
  <si>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</si>
  <si>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</si>
  <si>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</si>
  <si>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</si>
  <si>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</si>
  <si>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</si>
  <si>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</si>
  <si>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</si>
  <si>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</si>
  <si>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</si>
  <si>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</si>
  <si>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</si>
  <si>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</si>
  <si>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</si>
  <si>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</si>
  <si>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</si>
  <si>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</si>
  <si>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</si>
  <si>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</si>
  <si>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</si>
  <si>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</si>
  <si>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</si>
  <si>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</si>
  <si>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</si>
  <si>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</si>
  <si>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</si>
  <si>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</si>
  <si>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</si>
  <si>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</si>
  <si>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</si>
  <si>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</si>
  <si>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</si>
  <si>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</si>
  <si>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</si>
  <si>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</si>
  <si>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</si>
  <si>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</si>
  <si>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</si>
  <si>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</si>
  <si>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</si>
  <si>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</si>
  <si>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</si>
  <si>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</si>
  <si>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</si>
  <si>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</si>
  <si>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</si>
  <si>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</si>
  <si>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</si>
  <si>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</si>
  <si>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</si>
  <si>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</si>
  <si>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</si>
  <si>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</si>
  <si>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</si>
  <si>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</si>
  <si>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</si>
  <si>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</si>
  <si>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</si>
  <si>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</si>
  <si>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</si>
  <si>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</si>
  <si>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</si>
  <si>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</si>
  <si>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</si>
  <si>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</si>
  <si>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</si>
  <si>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</si>
  <si>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</si>
  <si>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</si>
  <si>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</si>
  <si>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</si>
  <si>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</si>
  <si>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</si>
  <si>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</si>
  <si>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</si>
  <si>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</si>
  <si>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</si>
  <si>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</si>
  <si>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井手町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</si>
  <si>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</si>
  <si>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</si>
  <si>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</si>
  <si>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</si>
  <si>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</si>
  <si>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</si>
  <si>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</si>
  <si>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</si>
  <si>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</si>
  <si>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</si>
  <si>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</si>
  <si>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</si>
  <si>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</si>
  <si>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</si>
  <si>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</si>
  <si>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</si>
  <si>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③「管路更新率」は、管路の更新ペースが把握できる指標です。類似団体に比べて低く、管路の老朽化が進んでいるものの、なかなか管路の更新ができていない状況です。今後は、財政状況をみながらではありますが、老朽化した施設や管路について計画的に更新を行う予定です。</t>
    <phoneticPr fontId="4"/>
  </si>
  <si>
    <t>　平成28年度に財政の健全化に向け、「井手町上下水道事業経営等審議会」を設置。その後、審議会及び議会での審議を経て、平成29年度に約20年ぶりに平均改定率14％となる水道料金の改定を実施しました。
　今後は中長期的な視点から水道事業における既存施設の効率化による更なる経費削減等に努めつつ、老朽化する施設・管路の更新を計画的に実施し、引き続き「有収率」や「管路更新率」の向上に取り組む予定です。</t>
    <phoneticPr fontId="4"/>
  </si>
  <si>
    <t>・①「収益的収支比率」は、単年度の収支で黒字であれば100%以上となる指標です。平成29年度に水道料金の改定を実施し、過去から経費削減に努めてきたことにより、類似団体平均及び全国平均を上回る結果となりました。
・④「企業債残高対給水収益比率」は、企業債残高の割合を示す指標です。企業債の新規発行の抑制等により、今のところ、類似団体に比べて低い状況ですが、今後施設更新に伴い企業債が必要となった場合、財務状況の悪化が懸念されます。
・⑤「料金回収率」は、100%以上であれば健全な指標です。平成29年度に水道料金の改定を実施したものの100%を下回っており、全国的に給水収益が減少傾向にある中で、今後も引き続き費用の削減や収益性の向上に努めます。
・⑥「給水原価」は、有収水量（料金の対象となった水量）1㎥あたりにかかる費用を表す指標です。令和5年度の有収水量は前年度に比べ減少。経年で見ても人口減少等の影響により減少傾向となっています。以前より経費削減に努めているため、類似団体と比べて低く、概ね一定しています。
・⑦「施設利用率」は、高いほど健全な指標です。給水人口の減少等の影響を受けていることから、類似団体平均値を下回っており、給水能力に余裕が生じている状況です。
・⑧「有収率」は、100%に近いほど施設の稼働が収益に反映されている指標です。平成30年度に対象区域における石綿管の布設替えが完了した結果、有収率が向上。漏水やメーター不感等の影響は無いと思われますが、今後も適正な維持管理に努め、有収率の向上に取り組む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</si>
</sst>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1.1200000000000001</c:v>
                </c:pt>
                <c:pt idx="1">
                  <c:v>1.26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07-4287-A073-7A44FC990C5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c:ext xmlns:c16="http://schemas.microsoft.com/office/drawing/2014/chart" uri="{C3380CC4-5D6E-409C-BE32-E72D297353CC}">
              <c16:uniqueId val="{00000001-A307-4287-A073-7A44FC990C5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44.94</c:v>
                </c:pt>
                <c:pt idx="1">
                  <c:v>47.79</c:v>
                </c:pt>
                <c:pt idx="2">
                  <c:v>48.05</c:v>
                </c:pt>
                <c:pt idx="3">
                  <c:v>48.38</c:v>
                </c:pt>
                <c:pt idx="4">
                  <c:v>46.41</c:v>
                </c:pt>
              </c:numCache>
            </c:numRef>
          </c:val>
          <c:extLst>
            <c:ext xmlns:c16="http://schemas.microsoft.com/office/drawing/2014/chart" uri="{C3380CC4-5D6E-409C-BE32-E72D297353CC}">
              <c16:uniqueId val="{00000000-60DE-45BF-929D-4B9F2C62D41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c:ext xmlns:c16="http://schemas.microsoft.com/office/drawing/2014/chart" uri="{C3380CC4-5D6E-409C-BE32-E72D297353CC}">
              <c16:uniqueId val="{00000001-60DE-45BF-929D-4B9F2C62D41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96.17</c:v>
                </c:pt>
                <c:pt idx="1">
                  <c:v>93.55</c:v>
                </c:pt>
                <c:pt idx="2">
                  <c:v>90.27</c:v>
                </c:pt>
                <c:pt idx="3">
                  <c:v>86.42</c:v>
                </c:pt>
                <c:pt idx="4">
                  <c:v>87.93</c:v>
                </c:pt>
              </c:numCache>
            </c:numRef>
          </c:val>
          <c:extLst>
            <c:ext xmlns:c16="http://schemas.microsoft.com/office/drawing/2014/chart" uri="{C3380CC4-5D6E-409C-BE32-E72D297353CC}">
              <c16:uniqueId val="{00000000-1FA7-4AD5-813A-2EB9BDD971F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c:ext xmlns:c16="http://schemas.microsoft.com/office/drawing/2014/chart" uri="{C3380CC4-5D6E-409C-BE32-E72D297353CC}">
              <c16:uniqueId val="{00000001-1FA7-4AD5-813A-2EB9BDD971F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90.85</c:v>
                </c:pt>
                <c:pt idx="1">
                  <c:v>105.11</c:v>
                </c:pt>
                <c:pt idx="2">
                  <c:v>106.43</c:v>
                </c:pt>
                <c:pt idx="3">
                  <c:v>97.14</c:v>
                </c:pt>
                <c:pt idx="4">
                  <c:v>102.78</c:v>
                </c:pt>
              </c:numCache>
            </c:numRef>
          </c:val>
          <c:extLst>
            <c:ext xmlns:c16="http://schemas.microsoft.com/office/drawing/2014/chart" uri="{C3380CC4-5D6E-409C-BE32-E72D297353CC}">
              <c16:uniqueId val="{00000000-1AF8-44DC-94E7-60D3AFF44A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c:ext xmlns:c16="http://schemas.microsoft.com/office/drawing/2014/chart" uri="{C3380CC4-5D6E-409C-BE32-E72D297353CC}">
              <c16:uniqueId val="{00000001-1AF8-44DC-94E7-60D3AFF44A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EE-4EE1-966C-E51D0F87176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EE-4EE1-966C-E51D0F87176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07-4542-A854-A8E09242EE8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07-4542-A854-A8E09242EE8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F3-4C4A-9083-1B1DECC5628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F3-4C4A-9083-1B1DECC5628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74-46A7-BBE7-98DF3E17BD8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74-46A7-BBE7-98DF3E17BD8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215.04</c:v>
                </c:pt>
                <c:pt idx="1">
                  <c:v>209.17</c:v>
                </c:pt>
                <c:pt idx="2">
                  <c:v>208.66</c:v>
                </c:pt>
                <c:pt idx="3">
                  <c:v>216.31</c:v>
                </c:pt>
                <c:pt idx="4">
                  <c:v>230.49</c:v>
                </c:pt>
              </c:numCache>
            </c:numRef>
          </c:val>
          <c:extLst>
            <c:ext xmlns:c16="http://schemas.microsoft.com/office/drawing/2014/chart" uri="{C3380CC4-5D6E-409C-BE32-E72D297353CC}">
              <c16:uniqueId val="{00000000-55F8-4133-AB83-87F53B82EE8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c:ext xmlns:c16="http://schemas.microsoft.com/office/drawing/2014/chart" uri="{C3380CC4-5D6E-409C-BE32-E72D297353CC}">
              <c16:uniqueId val="{00000001-55F8-4133-AB83-87F53B82EE8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90.04</c:v>
                </c:pt>
                <c:pt idx="1">
                  <c:v>90.09</c:v>
                </c:pt>
                <c:pt idx="2">
                  <c:v>99.35</c:v>
                </c:pt>
                <c:pt idx="3">
                  <c:v>86.31</c:v>
                </c:pt>
                <c:pt idx="4">
                  <c:v>87.12</c:v>
                </c:pt>
              </c:numCache>
            </c:numRef>
          </c:val>
          <c:extLst>
            <c:ext xmlns:c16="http://schemas.microsoft.com/office/drawing/2014/chart" uri="{C3380CC4-5D6E-409C-BE32-E72D297353CC}">
              <c16:uniqueId val="{00000000-3313-4977-9C6A-80BBDC66C3E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c:ext xmlns:c16="http://schemas.microsoft.com/office/drawing/2014/chart" uri="{C3380CC4-5D6E-409C-BE32-E72D297353CC}">
              <c16:uniqueId val="{00000001-3313-4977-9C6A-80BBDC66C3E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183.24</c:v>
                </c:pt>
                <c:pt idx="1">
                  <c:v>187.1</c:v>
                </c:pt>
                <c:pt idx="2">
                  <c:v>169.45</c:v>
                </c:pt>
                <c:pt idx="3">
                  <c:v>174.96</c:v>
                </c:pt>
                <c:pt idx="4">
                  <c:v>164.56</c:v>
                </c:pt>
              </c:numCache>
            </c:numRef>
          </c:val>
          <c:extLst>
            <c:ext xmlns:c16="http://schemas.microsoft.com/office/drawing/2014/chart" uri="{C3380CC4-5D6E-409C-BE32-E72D297353CC}">
              <c16:uniqueId val="{00000000-BB30-4516-A7B7-D73567F05E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c:ext xmlns:c16="http://schemas.microsoft.com/office/drawing/2014/chart" uri="{C3380CC4-5D6E-409C-BE32-E72D297353CC}">
              <c16:uniqueId val="{00000001-BB30-4516-A7B7-D73567F05E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京都府　井手町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D3</v>
      </c>
      <c r="X8" s="35"/>
      <c r="Y8" s="35"/>
      <c r="Z8" s="35"/>
      <c r="AA8" s="35"/>
      <c r="AB8" s="35"/>
      <c r="AC8" s="35"/>
      <c r="AD8" s="35" t="str">
        <f>データ!$M$6</f>
        <v>非設置</v>
      </c>
      <c r="AE8" s="35"/>
      <c r="AF8" s="35"/>
      <c r="AG8" s="35"/>
      <c r="AH8" s="35"/>
      <c r="AI8" s="35"/>
      <c r="AJ8" s="35"/>
      <c r="AK8" s="2"/>
      <c r="AL8" s="36">
        <f>データ!$R$6</f>
        <v>6989</v>
      </c>
      <c r="AM8" s="36"/>
      <c r="AN8" s="36"/>
      <c r="AO8" s="36"/>
      <c r="AP8" s="36"/>
      <c r="AQ8" s="36"/>
      <c r="AR8" s="36"/>
      <c r="AS8" s="36"/>
      <c r="AT8" s="37">
        <f>データ!$S$6</f>
        <v>18.04</v>
      </c>
      <c r="AU8" s="37"/>
      <c r="AV8" s="37"/>
      <c r="AW8" s="37"/>
      <c r="AX8" s="37"/>
      <c r="AY8" s="37"/>
      <c r="AZ8" s="37"/>
      <c r="BA8" s="37"/>
      <c r="BB8" s="37">
        <f>データ!$T$6</f>
        <v>387.42</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29.22</v>
      </c>
      <c r="Q10" s="37"/>
      <c r="R10" s="37"/>
      <c r="S10" s="37"/>
      <c r="T10" s="37"/>
      <c r="U10" s="37"/>
      <c r="V10" s="37"/>
      <c r="W10" s="36">
        <f>データ!$Q$6</f>
        <v>2866</v>
      </c>
      <c r="X10" s="36"/>
      <c r="Y10" s="36"/>
      <c r="Z10" s="36"/>
      <c r="AA10" s="36"/>
      <c r="AB10" s="36"/>
      <c r="AC10" s="36"/>
      <c r="AD10" s="2"/>
      <c r="AE10" s="2"/>
      <c r="AF10" s="2"/>
      <c r="AG10" s="2"/>
      <c r="AH10" s="2"/>
      <c r="AI10" s="2"/>
      <c r="AJ10" s="2"/>
      <c r="AK10" s="2"/>
      <c r="AL10" s="36">
        <f>データ!$U$6</f>
        <v>2037</v>
      </c>
      <c r="AM10" s="36"/>
      <c r="AN10" s="36"/>
      <c r="AO10" s="36"/>
      <c r="AP10" s="36"/>
      <c r="AQ10" s="36"/>
      <c r="AR10" s="36"/>
      <c r="AS10" s="36"/>
      <c r="AT10" s="37">
        <f>データ!$V$6</f>
        <v>0.56999999999999995</v>
      </c>
      <c r="AU10" s="37"/>
      <c r="AV10" s="37"/>
      <c r="AW10" s="37"/>
      <c r="AX10" s="37"/>
      <c r="AY10" s="37"/>
      <c r="AZ10" s="37"/>
      <c r="BA10" s="37"/>
      <c r="BB10" s="37">
        <f>データ!$W$6</f>
        <v>3573.68</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6" t="s">
        <v>113</v>
      </c>
      <c r="BM47" s="47"/>
      <c r="BN47" s="47"/>
      <c r="BO47" s="47"/>
      <c r="BP47" s="47"/>
      <c r="BQ47" s="47"/>
      <c r="BR47" s="47"/>
      <c r="BS47" s="47"/>
      <c r="BT47" s="47"/>
      <c r="BU47" s="47"/>
      <c r="BV47" s="47"/>
      <c r="BW47" s="47"/>
      <c r="BX47" s="47"/>
      <c r="BY47" s="47"/>
      <c r="BZ47" s="4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6"/>
      <c r="BM48" s="47"/>
      <c r="BN48" s="47"/>
      <c r="BO48" s="47"/>
      <c r="BP48" s="47"/>
      <c r="BQ48" s="47"/>
      <c r="BR48" s="47"/>
      <c r="BS48" s="47"/>
      <c r="BT48" s="47"/>
      <c r="BU48" s="47"/>
      <c r="BV48" s="47"/>
      <c r="BW48" s="47"/>
      <c r="BX48" s="47"/>
      <c r="BY48" s="47"/>
      <c r="BZ48" s="4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6"/>
      <c r="BM49" s="47"/>
      <c r="BN49" s="47"/>
      <c r="BO49" s="47"/>
      <c r="BP49" s="47"/>
      <c r="BQ49" s="47"/>
      <c r="BR49" s="47"/>
      <c r="BS49" s="47"/>
      <c r="BT49" s="47"/>
      <c r="BU49" s="47"/>
      <c r="BV49" s="47"/>
      <c r="BW49" s="47"/>
      <c r="BX49" s="47"/>
      <c r="BY49" s="47"/>
      <c r="BZ49" s="4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6"/>
      <c r="BM50" s="47"/>
      <c r="BN50" s="47"/>
      <c r="BO50" s="47"/>
      <c r="BP50" s="47"/>
      <c r="BQ50" s="47"/>
      <c r="BR50" s="47"/>
      <c r="BS50" s="47"/>
      <c r="BT50" s="47"/>
      <c r="BU50" s="47"/>
      <c r="BV50" s="47"/>
      <c r="BW50" s="47"/>
      <c r="BX50" s="47"/>
      <c r="BY50" s="47"/>
      <c r="BZ50" s="4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6"/>
      <c r="BM51" s="47"/>
      <c r="BN51" s="47"/>
      <c r="BO51" s="47"/>
      <c r="BP51" s="47"/>
      <c r="BQ51" s="47"/>
      <c r="BR51" s="47"/>
      <c r="BS51" s="47"/>
      <c r="BT51" s="47"/>
      <c r="BU51" s="47"/>
      <c r="BV51" s="47"/>
      <c r="BW51" s="47"/>
      <c r="BX51" s="47"/>
      <c r="BY51" s="47"/>
      <c r="BZ51" s="4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6"/>
      <c r="BM52" s="47"/>
      <c r="BN52" s="47"/>
      <c r="BO52" s="47"/>
      <c r="BP52" s="47"/>
      <c r="BQ52" s="47"/>
      <c r="BR52" s="47"/>
      <c r="BS52" s="47"/>
      <c r="BT52" s="47"/>
      <c r="BU52" s="47"/>
      <c r="BV52" s="47"/>
      <c r="BW52" s="47"/>
      <c r="BX52" s="47"/>
      <c r="BY52" s="47"/>
      <c r="BZ52" s="4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6"/>
      <c r="BM53" s="47"/>
      <c r="BN53" s="47"/>
      <c r="BO53" s="47"/>
      <c r="BP53" s="47"/>
      <c r="BQ53" s="47"/>
      <c r="BR53" s="47"/>
      <c r="BS53" s="47"/>
      <c r="BT53" s="47"/>
      <c r="BU53" s="47"/>
      <c r="BV53" s="47"/>
      <c r="BW53" s="47"/>
      <c r="BX53" s="47"/>
      <c r="BY53" s="47"/>
      <c r="BZ53" s="4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6"/>
      <c r="BM54" s="47"/>
      <c r="BN54" s="47"/>
      <c r="BO54" s="47"/>
      <c r="BP54" s="47"/>
      <c r="BQ54" s="47"/>
      <c r="BR54" s="47"/>
      <c r="BS54" s="47"/>
      <c r="BT54" s="47"/>
      <c r="BU54" s="47"/>
      <c r="BV54" s="47"/>
      <c r="BW54" s="47"/>
      <c r="BX54" s="47"/>
      <c r="BY54" s="47"/>
      <c r="BZ54" s="4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6"/>
      <c r="BM55" s="47"/>
      <c r="BN55" s="47"/>
      <c r="BO55" s="47"/>
      <c r="BP55" s="47"/>
      <c r="BQ55" s="47"/>
      <c r="BR55" s="47"/>
      <c r="BS55" s="47"/>
      <c r="BT55" s="47"/>
      <c r="BU55" s="47"/>
      <c r="BV55" s="47"/>
      <c r="BW55" s="47"/>
      <c r="BX55" s="47"/>
      <c r="BY55" s="47"/>
      <c r="BZ55" s="4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6"/>
      <c r="BM56" s="47"/>
      <c r="BN56" s="47"/>
      <c r="BO56" s="47"/>
      <c r="BP56" s="47"/>
      <c r="BQ56" s="47"/>
      <c r="BR56" s="47"/>
      <c r="BS56" s="47"/>
      <c r="BT56" s="47"/>
      <c r="BU56" s="47"/>
      <c r="BV56" s="47"/>
      <c r="BW56" s="47"/>
      <c r="BX56" s="47"/>
      <c r="BY56" s="47"/>
      <c r="BZ56" s="4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6"/>
      <c r="BM57" s="47"/>
      <c r="BN57" s="47"/>
      <c r="BO57" s="47"/>
      <c r="BP57" s="47"/>
      <c r="BQ57" s="47"/>
      <c r="BR57" s="47"/>
      <c r="BS57" s="47"/>
      <c r="BT57" s="47"/>
      <c r="BU57" s="47"/>
      <c r="BV57" s="47"/>
      <c r="BW57" s="47"/>
      <c r="BX57" s="47"/>
      <c r="BY57" s="47"/>
      <c r="BZ57" s="4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6"/>
      <c r="BM58" s="47"/>
      <c r="BN58" s="47"/>
      <c r="BO58" s="47"/>
      <c r="BP58" s="47"/>
      <c r="BQ58" s="47"/>
      <c r="BR58" s="47"/>
      <c r="BS58" s="47"/>
      <c r="BT58" s="47"/>
      <c r="BU58" s="47"/>
      <c r="BV58" s="47"/>
      <c r="BW58" s="47"/>
      <c r="BX58" s="47"/>
      <c r="BY58" s="47"/>
      <c r="BZ58" s="4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6"/>
      <c r="BM59" s="47"/>
      <c r="BN59" s="47"/>
      <c r="BO59" s="47"/>
      <c r="BP59" s="47"/>
      <c r="BQ59" s="47"/>
      <c r="BR59" s="47"/>
      <c r="BS59" s="47"/>
      <c r="BT59" s="47"/>
      <c r="BU59" s="47"/>
      <c r="BV59" s="47"/>
      <c r="BW59" s="47"/>
      <c r="BX59" s="47"/>
      <c r="BY59" s="47"/>
      <c r="BZ59" s="48"/>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46"/>
      <c r="BM60" s="47"/>
      <c r="BN60" s="47"/>
      <c r="BO60" s="47"/>
      <c r="BP60" s="47"/>
      <c r="BQ60" s="47"/>
      <c r="BR60" s="47"/>
      <c r="BS60" s="47"/>
      <c r="BT60" s="47"/>
      <c r="BU60" s="47"/>
      <c r="BV60" s="47"/>
      <c r="BW60" s="47"/>
      <c r="BX60" s="47"/>
      <c r="BY60" s="47"/>
      <c r="BZ60" s="48"/>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46"/>
      <c r="BM61" s="47"/>
      <c r="BN61" s="47"/>
      <c r="BO61" s="47"/>
      <c r="BP61" s="47"/>
      <c r="BQ61" s="47"/>
      <c r="BR61" s="47"/>
      <c r="BS61" s="47"/>
      <c r="BT61" s="47"/>
      <c r="BU61" s="47"/>
      <c r="BV61" s="47"/>
      <c r="BW61" s="47"/>
      <c r="BX61" s="47"/>
      <c r="BY61" s="47"/>
      <c r="BZ61" s="4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6"/>
      <c r="BM62" s="47"/>
      <c r="BN62" s="47"/>
      <c r="BO62" s="47"/>
      <c r="BP62" s="47"/>
      <c r="BQ62" s="47"/>
      <c r="BR62" s="47"/>
      <c r="BS62" s="47"/>
      <c r="BT62" s="47"/>
      <c r="BU62" s="47"/>
      <c r="BV62" s="47"/>
      <c r="BW62" s="47"/>
      <c r="BX62" s="47"/>
      <c r="BY62" s="47"/>
      <c r="BZ62" s="4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9"/>
      <c r="BM63" s="50"/>
      <c r="BN63" s="50"/>
      <c r="BO63" s="50"/>
      <c r="BP63" s="50"/>
      <c r="BQ63" s="50"/>
      <c r="BR63" s="50"/>
      <c r="BS63" s="50"/>
      <c r="BT63" s="50"/>
      <c r="BU63" s="50"/>
      <c r="BV63" s="50"/>
      <c r="BW63" s="50"/>
      <c r="BX63" s="50"/>
      <c r="BY63" s="50"/>
      <c r="BZ63" s="5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114</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42</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NO8fC6XKtskzuUFED3r4L5GBqFRMomV7N7FkwGlG50cmm1rHZEpg+h4pDAh8WoUntvdw4WnQfEUQzuV2QWAXBw==" saltValue="ZghYt+f1hXi0jF7Xj0OL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263435</v>
      </c>
      <c r="D6" s="20">
        <f t="shared" si="3"/>
        <v>47</v>
      </c>
      <c r="E6" s="20">
        <f t="shared" si="3"/>
        <v>1</v>
      </c>
      <c r="F6" s="20">
        <f t="shared" si="3"/>
        <v>0</v>
      </c>
      <c r="G6" s="20">
        <f t="shared" si="3"/>
        <v>0</v>
      </c>
      <c r="H6" s="20" t="str">
        <f t="shared" si="3"/>
        <v>京都府　井手町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29.22</v>
      </c>
      <c r="Q6" s="21">
        <f t="shared" si="3"/>
        <v>2866</v>
      </c>
      <c r="R6" s="21">
        <f t="shared" si="3"/>
        <v>6989</v>
      </c>
      <c r="S6" s="21">
        <f t="shared" si="3"/>
        <v>18.04</v>
      </c>
      <c r="T6" s="21">
        <f t="shared" si="3"/>
        <v>387.42</v>
      </c>
      <c r="U6" s="21">
        <f t="shared" si="3"/>
        <v>2037</v>
      </c>
      <c r="V6" s="21">
        <f t="shared" si="3"/>
        <v>0.56999999999999995</v>
      </c>
      <c r="W6" s="21">
        <f t="shared" si="3"/>
        <v>3573.68</v>
      </c>
      <c r="X6" s="22">
        <f>IF(X7="",NA(),X7)</f>
        <v>90.85</v>
      </c>
      <c r="Y6" s="22">
        <f t="shared" ref="Y6:AG6" si="4">IF(Y7="",NA(),Y7)</f>
        <v>105.11</v>
      </c>
      <c r="Z6" s="22">
        <f t="shared" si="4"/>
        <v>106.43</v>
      </c>
      <c r="AA6" s="22">
        <f t="shared" si="4"/>
        <v>97.14</v>
      </c>
      <c r="AB6" s="22">
        <f t="shared" si="4"/>
        <v>102.78</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215.04</v>
      </c>
      <c r="BF6" s="22">
        <f t="shared" ref="BF6:BN6" si="7">IF(BF7="",NA(),BF7)</f>
        <v>209.17</v>
      </c>
      <c r="BG6" s="22">
        <f t="shared" si="7"/>
        <v>208.66</v>
      </c>
      <c r="BH6" s="22">
        <f t="shared" si="7"/>
        <v>216.31</v>
      </c>
      <c r="BI6" s="22">
        <f t="shared" si="7"/>
        <v>230.49</v>
      </c>
      <c r="BJ6" s="22">
        <f t="shared" si="7"/>
        <v>1018.52</v>
      </c>
      <c r="BK6" s="22">
        <f t="shared" si="7"/>
        <v>949.61</v>
      </c>
      <c r="BL6" s="22">
        <f t="shared" si="7"/>
        <v>918.84</v>
      </c>
      <c r="BM6" s="22">
        <f t="shared" si="7"/>
        <v>955.49</v>
      </c>
      <c r="BN6" s="22">
        <f t="shared" si="7"/>
        <v>1017.9</v>
      </c>
      <c r="BO6" s="21" t="str">
        <f>IF(BO7="","",IF(BO7="-","【-】","【"&amp;SUBSTITUTE(TEXT(BO7,"#,##0.00"),"-","△")&amp;"】"))</f>
        <v>【1,045.20】</v>
      </c>
      <c r="BP6" s="22">
        <f>IF(BP7="",NA(),BP7)</f>
        <v>90.04</v>
      </c>
      <c r="BQ6" s="22">
        <f t="shared" ref="BQ6:BY6" si="8">IF(BQ7="",NA(),BQ7)</f>
        <v>90.09</v>
      </c>
      <c r="BR6" s="22">
        <f t="shared" si="8"/>
        <v>99.35</v>
      </c>
      <c r="BS6" s="22">
        <f t="shared" si="8"/>
        <v>86.31</v>
      </c>
      <c r="BT6" s="22">
        <f t="shared" si="8"/>
        <v>87.12</v>
      </c>
      <c r="BU6" s="22">
        <f t="shared" si="8"/>
        <v>58.79</v>
      </c>
      <c r="BV6" s="22">
        <f t="shared" si="8"/>
        <v>58.41</v>
      </c>
      <c r="BW6" s="22">
        <f t="shared" si="8"/>
        <v>58.27</v>
      </c>
      <c r="BX6" s="22">
        <f t="shared" si="8"/>
        <v>55.15</v>
      </c>
      <c r="BY6" s="22">
        <f t="shared" si="8"/>
        <v>53.95</v>
      </c>
      <c r="BZ6" s="21" t="str">
        <f>IF(BZ7="","",IF(BZ7="-","【-】","【"&amp;SUBSTITUTE(TEXT(BZ7,"#,##0.00"),"-","△")&amp;"】"))</f>
        <v>【49.51】</v>
      </c>
      <c r="CA6" s="22">
        <f>IF(CA7="",NA(),CA7)</f>
        <v>183.24</v>
      </c>
      <c r="CB6" s="22">
        <f t="shared" ref="CB6:CJ6" si="9">IF(CB7="",NA(),CB7)</f>
        <v>187.1</v>
      </c>
      <c r="CC6" s="22">
        <f t="shared" si="9"/>
        <v>169.45</v>
      </c>
      <c r="CD6" s="22">
        <f t="shared" si="9"/>
        <v>174.96</v>
      </c>
      <c r="CE6" s="22">
        <f t="shared" si="9"/>
        <v>164.56</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44.94</v>
      </c>
      <c r="CM6" s="22">
        <f t="shared" ref="CM6:CU6" si="10">IF(CM7="",NA(),CM7)</f>
        <v>47.79</v>
      </c>
      <c r="CN6" s="22">
        <f t="shared" si="10"/>
        <v>48.05</v>
      </c>
      <c r="CO6" s="22">
        <f t="shared" si="10"/>
        <v>48.38</v>
      </c>
      <c r="CP6" s="22">
        <f t="shared" si="10"/>
        <v>46.41</v>
      </c>
      <c r="CQ6" s="22">
        <f t="shared" si="10"/>
        <v>56.04</v>
      </c>
      <c r="CR6" s="22">
        <f t="shared" si="10"/>
        <v>58.52</v>
      </c>
      <c r="CS6" s="22">
        <f t="shared" si="10"/>
        <v>58.88</v>
      </c>
      <c r="CT6" s="22">
        <f t="shared" si="10"/>
        <v>58.16</v>
      </c>
      <c r="CU6" s="22">
        <f t="shared" si="10"/>
        <v>55.9</v>
      </c>
      <c r="CV6" s="21" t="str">
        <f>IF(CV7="","",IF(CV7="-","【-】","【"&amp;SUBSTITUTE(TEXT(CV7,"#,##0.00"),"-","△")&amp;"】"))</f>
        <v>【55.00】</v>
      </c>
      <c r="CW6" s="22">
        <f>IF(CW7="",NA(),CW7)</f>
        <v>96.17</v>
      </c>
      <c r="CX6" s="22">
        <f t="shared" ref="CX6:DF6" si="11">IF(CX7="",NA(),CX7)</f>
        <v>93.55</v>
      </c>
      <c r="CY6" s="22">
        <f t="shared" si="11"/>
        <v>90.27</v>
      </c>
      <c r="CZ6" s="22">
        <f t="shared" si="11"/>
        <v>86.42</v>
      </c>
      <c r="DA6" s="22">
        <f t="shared" si="11"/>
        <v>87.93</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1.1200000000000001</v>
      </c>
      <c r="EE6" s="22">
        <f t="shared" ref="EE6:EM6" si="14">IF(EE7="",NA(),EE7)</f>
        <v>1.26</v>
      </c>
      <c r="EF6" s="21">
        <f t="shared" si="14"/>
        <v>0</v>
      </c>
      <c r="EG6" s="21">
        <f t="shared" si="14"/>
        <v>0</v>
      </c>
      <c r="EH6" s="21">
        <f t="shared" si="14"/>
        <v>0</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2">
      <c r="A7" s="15"/>
      <c r="B7" s="24">
        <v>2023</v>
      </c>
      <c r="C7" s="24">
        <v>263435</v>
      </c>
      <c r="D7" s="24">
        <v>47</v>
      </c>
      <c r="E7" s="24">
        <v>1</v>
      </c>
      <c r="F7" s="24">
        <v>0</v>
      </c>
      <c r="G7" s="24">
        <v>0</v>
      </c>
      <c r="H7" s="24" t="s">
        <v>96</v>
      </c>
      <c r="I7" s="24" t="s">
        <v>97</v>
      </c>
      <c r="J7" s="24" t="s">
        <v>98</v>
      </c>
      <c r="K7" s="24" t="s">
        <v>99</v>
      </c>
      <c r="L7" s="24" t="s">
        <v>100</v>
      </c>
      <c r="M7" s="24" t="s">
        <v>101</v>
      </c>
      <c r="N7" s="25" t="s">
        <v>102</v>
      </c>
      <c r="O7" s="25" t="s">
        <v>103</v>
      </c>
      <c r="P7" s="25">
        <v>29.22</v>
      </c>
      <c r="Q7" s="25">
        <v>2866</v>
      </c>
      <c r="R7" s="25">
        <v>6989</v>
      </c>
      <c r="S7" s="25">
        <v>18.04</v>
      </c>
      <c r="T7" s="25">
        <v>387.42</v>
      </c>
      <c r="U7" s="25">
        <v>2037</v>
      </c>
      <c r="V7" s="25">
        <v>0.56999999999999995</v>
      </c>
      <c r="W7" s="25">
        <v>3573.68</v>
      </c>
      <c r="X7" s="25">
        <v>90.85</v>
      </c>
      <c r="Y7" s="25">
        <v>105.11</v>
      </c>
      <c r="Z7" s="25">
        <v>106.43</v>
      </c>
      <c r="AA7" s="25">
        <v>97.14</v>
      </c>
      <c r="AB7" s="25">
        <v>102.78</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215.04</v>
      </c>
      <c r="BF7" s="25">
        <v>209.17</v>
      </c>
      <c r="BG7" s="25">
        <v>208.66</v>
      </c>
      <c r="BH7" s="25">
        <v>216.31</v>
      </c>
      <c r="BI7" s="25">
        <v>230.49</v>
      </c>
      <c r="BJ7" s="25">
        <v>1018.52</v>
      </c>
      <c r="BK7" s="25">
        <v>949.61</v>
      </c>
      <c r="BL7" s="25">
        <v>918.84</v>
      </c>
      <c r="BM7" s="25">
        <v>955.49</v>
      </c>
      <c r="BN7" s="25">
        <v>1017.9</v>
      </c>
      <c r="BO7" s="25">
        <v>1045.2</v>
      </c>
      <c r="BP7" s="25">
        <v>90.04</v>
      </c>
      <c r="BQ7" s="25">
        <v>90.09</v>
      </c>
      <c r="BR7" s="25">
        <v>99.35</v>
      </c>
      <c r="BS7" s="25">
        <v>86.31</v>
      </c>
      <c r="BT7" s="25">
        <v>87.12</v>
      </c>
      <c r="BU7" s="25">
        <v>58.79</v>
      </c>
      <c r="BV7" s="25">
        <v>58.41</v>
      </c>
      <c r="BW7" s="25">
        <v>58.27</v>
      </c>
      <c r="BX7" s="25">
        <v>55.15</v>
      </c>
      <c r="BY7" s="25">
        <v>53.95</v>
      </c>
      <c r="BZ7" s="25">
        <v>49.51</v>
      </c>
      <c r="CA7" s="25">
        <v>183.24</v>
      </c>
      <c r="CB7" s="25">
        <v>187.1</v>
      </c>
      <c r="CC7" s="25">
        <v>169.45</v>
      </c>
      <c r="CD7" s="25">
        <v>174.96</v>
      </c>
      <c r="CE7" s="25">
        <v>164.56</v>
      </c>
      <c r="CF7" s="25">
        <v>298.25</v>
      </c>
      <c r="CG7" s="25">
        <v>303.27999999999997</v>
      </c>
      <c r="CH7" s="25">
        <v>303.81</v>
      </c>
      <c r="CI7" s="25">
        <v>310.26</v>
      </c>
      <c r="CJ7" s="25">
        <v>318.99</v>
      </c>
      <c r="CK7" s="25">
        <v>317.14</v>
      </c>
      <c r="CL7" s="25">
        <v>44.94</v>
      </c>
      <c r="CM7" s="25">
        <v>47.79</v>
      </c>
      <c r="CN7" s="25">
        <v>48.05</v>
      </c>
      <c r="CO7" s="25">
        <v>48.38</v>
      </c>
      <c r="CP7" s="25">
        <v>46.41</v>
      </c>
      <c r="CQ7" s="25">
        <v>56.04</v>
      </c>
      <c r="CR7" s="25">
        <v>58.52</v>
      </c>
      <c r="CS7" s="25">
        <v>58.88</v>
      </c>
      <c r="CT7" s="25">
        <v>58.16</v>
      </c>
      <c r="CU7" s="25">
        <v>55.9</v>
      </c>
      <c r="CV7" s="25">
        <v>55</v>
      </c>
      <c r="CW7" s="25">
        <v>96.17</v>
      </c>
      <c r="CX7" s="25">
        <v>93.55</v>
      </c>
      <c r="CY7" s="25">
        <v>90.27</v>
      </c>
      <c r="CZ7" s="25">
        <v>86.42</v>
      </c>
      <c r="DA7" s="25">
        <v>87.93</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1.1200000000000001</v>
      </c>
      <c r="EE7" s="25">
        <v>1.26</v>
      </c>
      <c r="EF7" s="25">
        <v>0</v>
      </c>
      <c r="EG7" s="25">
        <v>0</v>
      </c>
      <c r="EH7" s="25">
        <v>0</v>
      </c>
      <c r="EI7" s="25">
        <v>0.71</v>
      </c>
      <c r="EJ7" s="25">
        <v>0.72</v>
      </c>
      <c r="EK7" s="25">
        <v>0.71</v>
      </c>
      <c r="EL7" s="25">
        <v>0.55000000000000004</v>
      </c>
      <c r="EM7" s="25">
        <v>0.44</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荒木　將吉</cp:lastModifiedBy>
  <cp:lastPrinted>2025-01-31T01:48:50Z</cp:lastPrinted>
  <dcterms:created xsi:type="dcterms:W3CDTF">2025-01-24T06:40:26Z</dcterms:created>
  <dcterms:modified xsi:type="dcterms:W3CDTF">2025-02-13T01:42:20Z</dcterms:modified>
  <cp:category/>
</cp:coreProperties>
</file>