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lsv03\上下水道課(R6)\水道\(1302)財務\05経営\05経営比較分析表策定\R6\提出\"/>
    </mc:Choice>
  </mc:AlternateContent>
  <workbookProtection workbookAlgorithmName="SHA-512" workbookHashValue="t/Y5aZqMNSq03W+44REuL2rJ47jZE2UrtHnUITKNdengaxDh+ZSuw7WB19wZ/qLJ4mvrwHCct2g3YZZlm3Er3A==" workbookSaltValue="ki+M6JUZvkGgUL9e4M07/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<sst xmlns="http://schemas.openxmlformats.org/spreadsheetml/2006/main" count="228" uniqueCount="113">
  <si>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</si>
  <si>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</si>
  <si>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</si>
  <si>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</si>
  <si>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</si>
  <si>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</si>
  <si>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</si>
  <si>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</si>
  <si>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</si>
  <si>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</si>
  <si>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</si>
  <si>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</si>
  <si>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</si>
  <si>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</si>
  <si>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</si>
  <si>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</si>
  <si>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</si>
  <si>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</si>
  <si>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</si>
  <si>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</si>
  <si>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</si>
  <si>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</si>
  <si>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</si>
  <si>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</si>
  <si>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</si>
  <si>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</si>
  <si>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</si>
  <si>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</si>
  <si>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</si>
  <si>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</si>
  <si>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</si>
  <si>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</si>
  <si>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</si>
  <si>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</si>
  <si>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</si>
  <si>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</si>
  <si>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</si>
  <si>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</si>
  <si>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</si>
  <si>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</si>
  <si>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</si>
  <si>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</si>
  <si>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</si>
  <si>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</si>
  <si>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</si>
  <si>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</si>
  <si>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</si>
  <si>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</si>
  <si>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</si>
  <si>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</si>
  <si>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</si>
  <si>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</si>
  <si>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</si>
  <si>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</si>
  <si>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</si>
  <si>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</si>
  <si>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</si>
  <si>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</si>
  <si>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</si>
  <si>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</si>
  <si>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</si>
  <si>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</si>
  <si>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</si>
  <si>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</si>
  <si>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</si>
  <si>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</si>
  <si>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</si>
  <si>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</si>
  <si>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</si>
  <si>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</si>
  <si>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</si>
  <si>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</si>
  <si>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</si>
  <si>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</si>
  <si>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</si>
  <si>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</si>
  <si>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</si>
  <si>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</si>
  <si>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</si>
  <si>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</si>
  <si>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</si>
  <si>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</si>
  <si>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</si>
  <si>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</si>
  <si>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</si>
  <si>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</si>
  <si>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</si>
  <si>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</si>
  <si>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</si>
  <si>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</si>
  <si>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</si>
  <si>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</si>
  <si>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</si>
  <si>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宇治田原町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</si>
  <si>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</si>
  <si>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</si>
  <si>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</si>
  <si>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</si>
  <si>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</si>
  <si>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</si>
  <si>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</si>
  <si>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</si>
  <si>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</si>
  <si>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</si>
  <si>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</si>
  <si>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</si>
  <si>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</si>
  <si>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</si>
  <si>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</si>
  <si>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</si>
  <si>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は、前年度と比べて物価高騰対策による基本料金の減免期間を短縮したため、給水収益が増加しましたが、国庫補助金が大きく減少したため、総収益は減少しました。総費用も減少しましたが、経常収支比率は悪化しました。
　累積欠損金比率は、5年連続0％となりました。
　流動比率は、現在、拡張事業に取り組んでおり、類似団体と比較して低いことから注意が必要です。
　企業債残高対給水収益比率は、給水収益が増加したことにより改善しました。
　物価高騰対策に伴い基本料金を減免したため営業収益が減少し、料金回収率が100パーセントを下回りました。
　施設利用率は、給水人口や、水道使用量の減少などに伴い、一日配水能力を見直したため、引き続き高い水準でとどまっています。
　有収率は、漏水事故などが続いており、低下傾向にあります。
　類似団体との比較では、経常収支比率等下回っている指標もあり、経営の健全性に注視していく必要があります。</t>
    <rPh sb="8" eb="11">
      <t>ゼンネンド</t>
    </rPh>
    <rPh sb="12" eb="13">
      <t>クラ</t>
    </rPh>
    <rPh sb="31" eb="33">
      <t>キカン</t>
    </rPh>
    <rPh sb="34" eb="36">
      <t>タンシュク</t>
    </rPh>
    <rPh sb="46" eb="48">
      <t>ゾウカ</t>
    </rPh>
    <rPh sb="54" eb="56">
      <t>コッコ</t>
    </rPh>
    <rPh sb="56" eb="59">
      <t>ホジョキン</t>
    </rPh>
    <rPh sb="60" eb="61">
      <t>オオ</t>
    </rPh>
    <rPh sb="63" eb="65">
      <t>ゲンショウ</t>
    </rPh>
    <rPh sb="74" eb="76">
      <t>ゲンショウ</t>
    </rPh>
    <rPh sb="85" eb="87">
      <t>ゲンショウ</t>
    </rPh>
    <rPh sb="194" eb="196">
      <t>キュウスイ</t>
    </rPh>
    <rPh sb="196" eb="198">
      <t>シュウエキ</t>
    </rPh>
    <rPh sb="199" eb="201">
      <t>ゾウカ</t>
    </rPh>
    <rPh sb="208" eb="210">
      <t>カイゼン</t>
    </rPh>
    <rPh sb="349" eb="351">
      <t>テイカ</t>
    </rPh>
    <rPh sb="351" eb="353">
      <t>ケイコウ</t>
    </rPh>
    <phoneticPr fontId="4"/>
  </si>
  <si>
    <t>　給水収益は、物価高騰対策による基本料金の減免により大きく左右されますが、給水人口の減少等に伴い減少傾向が続いています。老朽施設の更新に伴う減価償却も始まり、修繕費用等の総費用が増加すると見込まれることから、給水原価も上昇すると考えられます。
　今後も維持管理費などの経常経費の増加や、老朽施設の更新需要の増加が見込まれます。
　そのような中、平成30年度に策定した経営戦略に基づき、経営健全化に取り組んでおり、令和7年度に水道料金の改定を行います。</t>
    <rPh sb="29" eb="31">
      <t>サユウ</t>
    </rPh>
    <rPh sb="206" eb="208">
      <t>レイワ</t>
    </rPh>
    <rPh sb="209" eb="211">
      <t>ネンド</t>
    </rPh>
    <rPh sb="212" eb="214">
      <t>スイドウ</t>
    </rPh>
    <rPh sb="214" eb="216">
      <t>リョウキン</t>
    </rPh>
    <rPh sb="217" eb="219">
      <t>カイテイ</t>
    </rPh>
    <rPh sb="220" eb="221">
      <t>オコナ</t>
    </rPh>
    <phoneticPr fontId="4"/>
  </si>
  <si>
    <t>　当町の水道事業は昭和47年度に供用開始しており、当初に埋設した管路が法定耐用年数を経過しています。管路の更新については、主に下水道工事の実施に合わせて行っていますが、令和5年度については、管路更新率は0パーセントとなっています。
　能登半島地震を受けて、重要な送水管の耐震補強工事を行いました。</t>
    <rPh sb="84" eb="86">
      <t>レイワ</t>
    </rPh>
    <rPh sb="87" eb="89">
      <t>ネンド</t>
    </rPh>
    <rPh sb="95" eb="97">
      <t>カンロ</t>
    </rPh>
    <rPh sb="97" eb="99">
      <t>コウシン</t>
    </rPh>
    <rPh sb="99" eb="100">
      <t>リツ</t>
    </rPh>
    <rPh sb="117" eb="119">
      <t>ノト</t>
    </rPh>
    <rPh sb="119" eb="121">
      <t>ハントウ</t>
    </rPh>
    <rPh sb="121" eb="123">
      <t>ジシン</t>
    </rPh>
    <rPh sb="124" eb="125">
      <t>ウ</t>
    </rPh>
    <rPh sb="128" eb="130">
      <t>ジュウヨウ</t>
    </rPh>
    <rPh sb="131" eb="134">
      <t>ソウスイカン</t>
    </rPh>
    <rPh sb="135" eb="137">
      <t>タイシン</t>
    </rPh>
    <rPh sb="137" eb="139">
      <t>ホキョウ</t>
    </rPh>
    <rPh sb="139" eb="141">
      <t>コウジ</t>
    </rPh>
    <rPh sb="142" eb="1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</si>
</sst>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0.64</c:v>
                </c:pt>
                <c:pt idx="1">
                  <c:v>0.63</c:v>
                </c:pt>
                <c:pt idx="2">
                  <c:v>0.38</c:v>
                </c:pt>
                <c:pt idx="3">
                  <c:v>0.68</c:v>
                </c:pt>
                <c:pt idx="4" formatCode="#,##0.00;&quot;△&quot;#,##0.00">
                  <c:v>0</c:v>
                </c:pt>
              </c:numCache>
            </c:numRef>
          </c:val>
          <c:extLst>
            <c:ext xmlns:c16="http://schemas.microsoft.com/office/drawing/2014/chart" uri="{C3380CC4-5D6E-409C-BE32-E72D297353CC}">
              <c16:uniqueId val="{00000000-7F30-4DF3-A0A9-36FB9BA876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F30-4DF3-A0A9-36FB9BA876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55.28</c:v>
                </c:pt>
                <c:pt idx="1">
                  <c:v>57.63</c:v>
                </c:pt>
                <c:pt idx="2">
                  <c:v>74.94</c:v>
                </c:pt>
                <c:pt idx="3">
                  <c:v>74.84</c:v>
                </c:pt>
                <c:pt idx="4">
                  <c:v>72.930000000000007</c:v>
                </c:pt>
              </c:numCache>
            </c:numRef>
          </c:val>
          <c:extLst>
            <c:ext xmlns:c16="http://schemas.microsoft.com/office/drawing/2014/chart" uri="{C3380CC4-5D6E-409C-BE32-E72D297353CC}">
              <c16:uniqueId val="{00000000-620A-49BA-A60A-927DD029CC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620A-49BA-A60A-927DD029CC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88.06</c:v>
                </c:pt>
                <c:pt idx="1">
                  <c:v>85.36</c:v>
                </c:pt>
                <c:pt idx="2">
                  <c:v>85.54</c:v>
                </c:pt>
                <c:pt idx="3">
                  <c:v>84.8</c:v>
                </c:pt>
                <c:pt idx="4">
                  <c:v>80.17</c:v>
                </c:pt>
              </c:numCache>
            </c:numRef>
          </c:val>
          <c:extLst>
            <c:ext xmlns:c16="http://schemas.microsoft.com/office/drawing/2014/chart" uri="{C3380CC4-5D6E-409C-BE32-E72D297353CC}">
              <c16:uniqueId val="{00000000-5DE4-4D56-A966-1CA89E88E0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5DE4-4D56-A966-1CA89E88E0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111.23</c:v>
                </c:pt>
                <c:pt idx="1">
                  <c:v>111.24</c:v>
                </c:pt>
                <c:pt idx="2">
                  <c:v>113.16</c:v>
                </c:pt>
                <c:pt idx="3">
                  <c:v>101.61</c:v>
                </c:pt>
                <c:pt idx="4">
                  <c:v>100.61</c:v>
                </c:pt>
              </c:numCache>
            </c:numRef>
          </c:val>
          <c:extLst>
            <c:ext xmlns:c16="http://schemas.microsoft.com/office/drawing/2014/chart" uri="{C3380CC4-5D6E-409C-BE32-E72D297353CC}">
              <c16:uniqueId val="{00000000-8A1B-4DD0-AA3F-9513FD7AE0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A1B-4DD0-AA3F-9513FD7AE0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47.51</c:v>
                </c:pt>
                <c:pt idx="1">
                  <c:v>48.03</c:v>
                </c:pt>
                <c:pt idx="2">
                  <c:v>48.12</c:v>
                </c:pt>
                <c:pt idx="3">
                  <c:v>49.54</c:v>
                </c:pt>
                <c:pt idx="4">
                  <c:v>51.17</c:v>
                </c:pt>
              </c:numCache>
            </c:numRef>
          </c:val>
          <c:extLst>
            <c:ext xmlns:c16="http://schemas.microsoft.com/office/drawing/2014/chart" uri="{C3380CC4-5D6E-409C-BE32-E72D297353CC}">
              <c16:uniqueId val="{00000000-8258-4E70-9BB7-111117E1D4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8258-4E70-9BB7-111117E1D4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13.97</c:v>
                </c:pt>
                <c:pt idx="1">
                  <c:v>16.55</c:v>
                </c:pt>
                <c:pt idx="2">
                  <c:v>16.079999999999998</c:v>
                </c:pt>
                <c:pt idx="3">
                  <c:v>15.73</c:v>
                </c:pt>
                <c:pt idx="4">
                  <c:v>15.73</c:v>
                </c:pt>
              </c:numCache>
            </c:numRef>
          </c:val>
          <c:extLst>
            <c:ext xmlns:c16="http://schemas.microsoft.com/office/drawing/2014/chart" uri="{C3380CC4-5D6E-409C-BE32-E72D297353CC}">
              <c16:uniqueId val="{00000000-026C-4CEB-80DC-B5BD000FBC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026C-4CEB-80DC-B5BD000FBC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53-4028-BF53-3BD30D29C8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4253-4028-BF53-3BD30D29C8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179.54</c:v>
                </c:pt>
                <c:pt idx="1">
                  <c:v>215.5</c:v>
                </c:pt>
                <c:pt idx="2">
                  <c:v>203.43</c:v>
                </c:pt>
                <c:pt idx="3">
                  <c:v>181.06</c:v>
                </c:pt>
                <c:pt idx="4">
                  <c:v>231.25</c:v>
                </c:pt>
              </c:numCache>
            </c:numRef>
          </c:val>
          <c:extLst>
            <c:ext xmlns:c16="http://schemas.microsoft.com/office/drawing/2014/chart" uri="{C3380CC4-5D6E-409C-BE32-E72D297353CC}">
              <c16:uniqueId val="{00000000-0681-46C9-8C1D-13C9F65E22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0681-46C9-8C1D-13C9F65E22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341.98</c:v>
                </c:pt>
                <c:pt idx="1">
                  <c:v>383.7</c:v>
                </c:pt>
                <c:pt idx="2">
                  <c:v>446.47</c:v>
                </c:pt>
                <c:pt idx="3">
                  <c:v>512.54</c:v>
                </c:pt>
                <c:pt idx="4">
                  <c:v>471.34</c:v>
                </c:pt>
              </c:numCache>
            </c:numRef>
          </c:val>
          <c:extLst>
            <c:ext xmlns:c16="http://schemas.microsoft.com/office/drawing/2014/chart" uri="{C3380CC4-5D6E-409C-BE32-E72D297353CC}">
              <c16:uniqueId val="{00000000-A361-4C54-8BC0-1E088699EA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A361-4C54-8BC0-1E088699EA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102.69</c:v>
                </c:pt>
                <c:pt idx="1">
                  <c:v>102.1</c:v>
                </c:pt>
                <c:pt idx="2">
                  <c:v>105.18</c:v>
                </c:pt>
                <c:pt idx="3">
                  <c:v>74.290000000000006</c:v>
                </c:pt>
                <c:pt idx="4">
                  <c:v>81.33</c:v>
                </c:pt>
              </c:numCache>
            </c:numRef>
          </c:val>
          <c:extLst>
            <c:ext xmlns:c16="http://schemas.microsoft.com/office/drawing/2014/chart" uri="{C3380CC4-5D6E-409C-BE32-E72D297353CC}">
              <c16:uniqueId val="{00000000-B734-4D2A-B167-75E715A26E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B734-4D2A-B167-75E715A26E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148.12</c:v>
                </c:pt>
                <c:pt idx="1">
                  <c:v>148.27000000000001</c:v>
                </c:pt>
                <c:pt idx="2">
                  <c:v>144.76</c:v>
                </c:pt>
                <c:pt idx="3">
                  <c:v>176.07</c:v>
                </c:pt>
                <c:pt idx="4">
                  <c:v>171.1</c:v>
                </c:pt>
              </c:numCache>
            </c:numRef>
          </c:val>
          <c:extLst>
            <c:ext xmlns:c16="http://schemas.microsoft.com/office/drawing/2014/chart" uri="{C3380CC4-5D6E-409C-BE32-E72D297353CC}">
              <c16:uniqueId val="{00000000-2C39-494D-A3BB-5846EAB287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2C39-494D-A3BB-5846EAB287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宇治田原町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8829</v>
      </c>
      <c r="AM8" s="44"/>
      <c r="AN8" s="44"/>
      <c r="AO8" s="44"/>
      <c r="AP8" s="44"/>
      <c r="AQ8" s="44"/>
      <c r="AR8" s="44"/>
      <c r="AS8" s="44"/>
      <c r="AT8" s="45">
        <f>データ!$S$6</f>
        <v>58.16</v>
      </c>
      <c r="AU8" s="46"/>
      <c r="AV8" s="46"/>
      <c r="AW8" s="46"/>
      <c r="AX8" s="46"/>
      <c r="AY8" s="46"/>
      <c r="AZ8" s="46"/>
      <c r="BA8" s="46"/>
      <c r="BB8" s="47">
        <f>データ!$T$6</f>
        <v>151.81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79.59</v>
      </c>
      <c r="J10" s="46"/>
      <c r="K10" s="46"/>
      <c r="L10" s="46"/>
      <c r="M10" s="46"/>
      <c r="N10" s="46"/>
      <c r="O10" s="80"/>
      <c r="P10" s="47">
        <f>データ!$P$6</f>
        <v>98.82</v>
      </c>
      <c r="Q10" s="47"/>
      <c r="R10" s="47"/>
      <c r="S10" s="47"/>
      <c r="T10" s="47"/>
      <c r="U10" s="47"/>
      <c r="V10" s="47"/>
      <c r="W10" s="44">
        <f>データ!$Q$6</f>
        <v>2673</v>
      </c>
      <c r="X10" s="44"/>
      <c r="Y10" s="44"/>
      <c r="Z10" s="44"/>
      <c r="AA10" s="44"/>
      <c r="AB10" s="44"/>
      <c r="AC10" s="44"/>
      <c r="AD10" s="2"/>
      <c r="AE10" s="2"/>
      <c r="AF10" s="2"/>
      <c r="AG10" s="2"/>
      <c r="AH10" s="2"/>
      <c r="AI10" s="2"/>
      <c r="AJ10" s="2"/>
      <c r="AK10" s="2"/>
      <c r="AL10" s="44">
        <f>データ!$U$6</f>
        <v>8645</v>
      </c>
      <c r="AM10" s="44"/>
      <c r="AN10" s="44"/>
      <c r="AO10" s="44"/>
      <c r="AP10" s="44"/>
      <c r="AQ10" s="44"/>
      <c r="AR10" s="44"/>
      <c r="AS10" s="44"/>
      <c r="AT10" s="45">
        <f>データ!$V$6</f>
        <v>9.27</v>
      </c>
      <c r="AU10" s="46"/>
      <c r="AV10" s="46"/>
      <c r="AW10" s="46"/>
      <c r="AX10" s="46"/>
      <c r="AY10" s="46"/>
      <c r="AZ10" s="46"/>
      <c r="BA10" s="46"/>
      <c r="BB10" s="47">
        <f>データ!$W$6</f>
        <v>932.58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v4QG0DSudXlF13awkthT1xqYe7T0mVCPjeXwHLttgXGJPzEOU0llb2mP3+vCB5RTv2d1BGMWca5DUxgUh0NkA==" saltValue="0ycnxjKyhYZIMbVwIjSXt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263443</v>
      </c>
      <c r="D6" s="20">
        <f t="shared" si="3"/>
        <v>46</v>
      </c>
      <c r="E6" s="20">
        <f t="shared" si="3"/>
        <v>1</v>
      </c>
      <c r="F6" s="20">
        <f t="shared" si="3"/>
        <v>0</v>
      </c>
      <c r="G6" s="20">
        <f t="shared" si="3"/>
        <v>1</v>
      </c>
      <c r="H6" s="20" t="str">
        <f t="shared" si="3"/>
        <v>京都府　宇治田原町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79.59</v>
      </c>
      <c r="P6" s="21">
        <f t="shared" si="3"/>
        <v>98.82</v>
      </c>
      <c r="Q6" s="21">
        <f t="shared" si="3"/>
        <v>2673</v>
      </c>
      <c r="R6" s="21">
        <f t="shared" si="3"/>
        <v>8829</v>
      </c>
      <c r="S6" s="21">
        <f t="shared" si="3"/>
        <v>58.16</v>
      </c>
      <c r="T6" s="21">
        <f t="shared" si="3"/>
        <v>151.81</v>
      </c>
      <c r="U6" s="21">
        <f t="shared" si="3"/>
        <v>8645</v>
      </c>
      <c r="V6" s="21">
        <f t="shared" si="3"/>
        <v>9.27</v>
      </c>
      <c r="W6" s="21">
        <f t="shared" si="3"/>
        <v>932.58</v>
      </c>
      <c r="X6" s="22">
        <f>IF(X7="",NA(),X7)</f>
        <v>111.23</v>
      </c>
      <c r="Y6" s="22">
        <f t="shared" ref="Y6:AG6" si="4">IF(Y7="",NA(),Y7)</f>
        <v>111.24</v>
      </c>
      <c r="Z6" s="22">
        <f t="shared" si="4"/>
        <v>113.16</v>
      </c>
      <c r="AA6" s="22">
        <f t="shared" si="4"/>
        <v>101.61</v>
      </c>
      <c r="AB6" s="22">
        <f t="shared" si="4"/>
        <v>100.61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179.54</v>
      </c>
      <c r="AU6" s="22">
        <f t="shared" ref="AU6:BC6" si="6">IF(AU7="",NA(),AU7)</f>
        <v>215.5</v>
      </c>
      <c r="AV6" s="22">
        <f t="shared" si="6"/>
        <v>203.43</v>
      </c>
      <c r="AW6" s="22">
        <f t="shared" si="6"/>
        <v>181.06</v>
      </c>
      <c r="AX6" s="22">
        <f t="shared" si="6"/>
        <v>231.25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341.98</v>
      </c>
      <c r="BF6" s="22">
        <f t="shared" ref="BF6:BN6" si="7">IF(BF7="",NA(),BF7)</f>
        <v>383.7</v>
      </c>
      <c r="BG6" s="22">
        <f t="shared" si="7"/>
        <v>446.47</v>
      </c>
      <c r="BH6" s="22">
        <f t="shared" si="7"/>
        <v>512.54</v>
      </c>
      <c r="BI6" s="22">
        <f t="shared" si="7"/>
        <v>471.34</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102.69</v>
      </c>
      <c r="BQ6" s="22">
        <f t="shared" ref="BQ6:BY6" si="8">IF(BQ7="",NA(),BQ7)</f>
        <v>102.1</v>
      </c>
      <c r="BR6" s="22">
        <f t="shared" si="8"/>
        <v>105.18</v>
      </c>
      <c r="BS6" s="22">
        <f t="shared" si="8"/>
        <v>74.290000000000006</v>
      </c>
      <c r="BT6" s="22">
        <f t="shared" si="8"/>
        <v>81.33</v>
      </c>
      <c r="BU6" s="22">
        <f t="shared" si="8"/>
        <v>87.11</v>
      </c>
      <c r="BV6" s="22">
        <f t="shared" si="8"/>
        <v>82.78</v>
      </c>
      <c r="BW6" s="22">
        <f t="shared" si="8"/>
        <v>84.82</v>
      </c>
      <c r="BX6" s="22">
        <f t="shared" si="8"/>
        <v>82.29</v>
      </c>
      <c r="BY6" s="22">
        <f t="shared" si="8"/>
        <v>84.16</v>
      </c>
      <c r="BZ6" s="21" t="str">
        <f>IF(BZ7="","",IF(BZ7="-","【-】","【"&amp;SUBSTITUTE(TEXT(BZ7,"#,##0.00"),"-","△")&amp;"】"))</f>
        <v>【97.82】</v>
      </c>
      <c r="CA6" s="22">
        <f>IF(CA7="",NA(),CA7)</f>
        <v>148.12</v>
      </c>
      <c r="CB6" s="22">
        <f t="shared" ref="CB6:CJ6" si="9">IF(CB7="",NA(),CB7)</f>
        <v>148.27000000000001</v>
      </c>
      <c r="CC6" s="22">
        <f t="shared" si="9"/>
        <v>144.76</v>
      </c>
      <c r="CD6" s="22">
        <f t="shared" si="9"/>
        <v>176.07</v>
      </c>
      <c r="CE6" s="22">
        <f t="shared" si="9"/>
        <v>171.1</v>
      </c>
      <c r="CF6" s="22">
        <f t="shared" si="9"/>
        <v>223.98</v>
      </c>
      <c r="CG6" s="22">
        <f t="shared" si="9"/>
        <v>225.09</v>
      </c>
      <c r="CH6" s="22">
        <f t="shared" si="9"/>
        <v>224.82</v>
      </c>
      <c r="CI6" s="22">
        <f t="shared" si="9"/>
        <v>230.85</v>
      </c>
      <c r="CJ6" s="22">
        <f t="shared" si="9"/>
        <v>230.21</v>
      </c>
      <c r="CK6" s="21" t="str">
        <f>IF(CK7="","",IF(CK7="-","【-】","【"&amp;SUBSTITUTE(TEXT(CK7,"#,##0.00"),"-","△")&amp;"】"))</f>
        <v>【177.56】</v>
      </c>
      <c r="CL6" s="22">
        <f>IF(CL7="",NA(),CL7)</f>
        <v>55.28</v>
      </c>
      <c r="CM6" s="22">
        <f t="shared" ref="CM6:CU6" si="10">IF(CM7="",NA(),CM7)</f>
        <v>57.63</v>
      </c>
      <c r="CN6" s="22">
        <f t="shared" si="10"/>
        <v>74.94</v>
      </c>
      <c r="CO6" s="22">
        <f t="shared" si="10"/>
        <v>74.84</v>
      </c>
      <c r="CP6" s="22">
        <f t="shared" si="10"/>
        <v>72.930000000000007</v>
      </c>
      <c r="CQ6" s="22">
        <f t="shared" si="10"/>
        <v>49.64</v>
      </c>
      <c r="CR6" s="22">
        <f t="shared" si="10"/>
        <v>49.38</v>
      </c>
      <c r="CS6" s="22">
        <f t="shared" si="10"/>
        <v>50.09</v>
      </c>
      <c r="CT6" s="22">
        <f t="shared" si="10"/>
        <v>50.1</v>
      </c>
      <c r="CU6" s="22">
        <f t="shared" si="10"/>
        <v>49.76</v>
      </c>
      <c r="CV6" s="21" t="str">
        <f>IF(CV7="","",IF(CV7="-","【-】","【"&amp;SUBSTITUTE(TEXT(CV7,"#,##0.00"),"-","△")&amp;"】"))</f>
        <v>【59.81】</v>
      </c>
      <c r="CW6" s="22">
        <f>IF(CW7="",NA(),CW7)</f>
        <v>88.06</v>
      </c>
      <c r="CX6" s="22">
        <f t="shared" ref="CX6:DF6" si="11">IF(CX7="",NA(),CX7)</f>
        <v>85.36</v>
      </c>
      <c r="CY6" s="22">
        <f t="shared" si="11"/>
        <v>85.54</v>
      </c>
      <c r="CZ6" s="22">
        <f t="shared" si="11"/>
        <v>84.8</v>
      </c>
      <c r="DA6" s="22">
        <f t="shared" si="11"/>
        <v>80.17</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47.51</v>
      </c>
      <c r="DI6" s="22">
        <f t="shared" ref="DI6:DQ6" si="12">IF(DI7="",NA(),DI7)</f>
        <v>48.03</v>
      </c>
      <c r="DJ6" s="22">
        <f t="shared" si="12"/>
        <v>48.12</v>
      </c>
      <c r="DK6" s="22">
        <f t="shared" si="12"/>
        <v>49.54</v>
      </c>
      <c r="DL6" s="22">
        <f t="shared" si="12"/>
        <v>51.17</v>
      </c>
      <c r="DM6" s="22">
        <f t="shared" si="12"/>
        <v>47.31</v>
      </c>
      <c r="DN6" s="22">
        <f t="shared" si="12"/>
        <v>47.5</v>
      </c>
      <c r="DO6" s="22">
        <f t="shared" si="12"/>
        <v>48.41</v>
      </c>
      <c r="DP6" s="22">
        <f t="shared" si="12"/>
        <v>50.02</v>
      </c>
      <c r="DQ6" s="22">
        <f t="shared" si="12"/>
        <v>51.38</v>
      </c>
      <c r="DR6" s="21" t="str">
        <f>IF(DR7="","",IF(DR7="-","【-】","【"&amp;SUBSTITUTE(TEXT(DR7,"#,##0.00"),"-","△")&amp;"】"))</f>
        <v>【52.02】</v>
      </c>
      <c r="DS6" s="22">
        <f>IF(DS7="",NA(),DS7)</f>
        <v>13.97</v>
      </c>
      <c r="DT6" s="22">
        <f t="shared" ref="DT6:EB6" si="13">IF(DT7="",NA(),DT7)</f>
        <v>16.55</v>
      </c>
      <c r="DU6" s="22">
        <f t="shared" si="13"/>
        <v>16.079999999999998</v>
      </c>
      <c r="DV6" s="22">
        <f t="shared" si="13"/>
        <v>15.73</v>
      </c>
      <c r="DW6" s="22">
        <f t="shared" si="13"/>
        <v>15.73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0.64</v>
      </c>
      <c r="EE6" s="22">
        <f t="shared" ref="EE6:EM6" si="14">IF(EE7="",NA(),EE7)</f>
        <v>0.63</v>
      </c>
      <c r="EF6" s="22">
        <f t="shared" si="14"/>
        <v>0.38</v>
      </c>
      <c r="EG6" s="22">
        <f t="shared" si="14"/>
        <v>0.68</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263443</v>
      </c>
      <c r="D7" s="24">
        <v>46</v>
      </c>
      <c r="E7" s="24">
        <v>1</v>
      </c>
      <c r="F7" s="24">
        <v>0</v>
      </c>
      <c r="G7" s="24">
        <v>1</v>
      </c>
      <c r="H7" s="24" t="s">
        <v>93</v>
      </c>
      <c r="I7" s="24" t="s">
        <v>94</v>
      </c>
      <c r="J7" s="24" t="s">
        <v>95</v>
      </c>
      <c r="K7" s="24" t="s">
        <v>96</v>
      </c>
      <c r="L7" s="24" t="s">
        <v>97</v>
      </c>
      <c r="M7" s="24" t="s">
        <v>98</v>
      </c>
      <c r="N7" s="25" t="s">
        <v>99</v>
      </c>
      <c r="O7" s="25">
        <v>79.59</v>
      </c>
      <c r="P7" s="25">
        <v>98.82</v>
      </c>
      <c r="Q7" s="25">
        <v>2673</v>
      </c>
      <c r="R7" s="25">
        <v>8829</v>
      </c>
      <c r="S7" s="25">
        <v>58.16</v>
      </c>
      <c r="T7" s="25">
        <v>151.81</v>
      </c>
      <c r="U7" s="25">
        <v>8645</v>
      </c>
      <c r="V7" s="25">
        <v>9.27</v>
      </c>
      <c r="W7" s="25">
        <v>932.58</v>
      </c>
      <c r="X7" s="25">
        <v>111.23</v>
      </c>
      <c r="Y7" s="25">
        <v>111.24</v>
      </c>
      <c r="Z7" s="25">
        <v>113.16</v>
      </c>
      <c r="AA7" s="25">
        <v>101.61</v>
      </c>
      <c r="AB7" s="25">
        <v>100.61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179.54</v>
      </c>
      <c r="AU7" s="25">
        <v>215.5</v>
      </c>
      <c r="AV7" s="25">
        <v>203.43</v>
      </c>
      <c r="AW7" s="25">
        <v>181.06</v>
      </c>
      <c r="AX7" s="25">
        <v>231.25</v>
      </c>
      <c r="AY7" s="25">
        <v>301.04000000000002</v>
      </c>
      <c r="AZ7" s="25">
        <v>305.08</v>
      </c>
      <c r="BA7" s="25">
        <v>305.33999999999997</v>
      </c>
      <c r="BB7" s="25">
        <v>310.01</v>
      </c>
      <c r="BC7" s="25">
        <v>311.12</v>
      </c>
      <c r="BD7" s="25">
        <v>243.36</v>
      </c>
      <c r="BE7" s="25">
        <v>341.98</v>
      </c>
      <c r="BF7" s="25">
        <v>383.7</v>
      </c>
      <c r="BG7" s="25">
        <v>446.47</v>
      </c>
      <c r="BH7" s="25">
        <v>512.54</v>
      </c>
      <c r="BI7" s="25">
        <v>471.34</v>
      </c>
      <c r="BJ7" s="25">
        <v>551.62</v>
      </c>
      <c r="BK7" s="25">
        <v>585.59</v>
      </c>
      <c r="BL7" s="25">
        <v>561.34</v>
      </c>
      <c r="BM7" s="25">
        <v>538.33000000000004</v>
      </c>
      <c r="BN7" s="25">
        <v>515.14</v>
      </c>
      <c r="BO7" s="25">
        <v>265.93</v>
      </c>
      <c r="BP7" s="25">
        <v>102.69</v>
      </c>
      <c r="BQ7" s="25">
        <v>102.1</v>
      </c>
      <c r="BR7" s="25">
        <v>105.18</v>
      </c>
      <c r="BS7" s="25">
        <v>74.290000000000006</v>
      </c>
      <c r="BT7" s="25">
        <v>81.33</v>
      </c>
      <c r="BU7" s="25">
        <v>87.11</v>
      </c>
      <c r="BV7" s="25">
        <v>82.78</v>
      </c>
      <c r="BW7" s="25">
        <v>84.82</v>
      </c>
      <c r="BX7" s="25">
        <v>82.29</v>
      </c>
      <c r="BY7" s="25">
        <v>84.16</v>
      </c>
      <c r="BZ7" s="25">
        <v>97.82</v>
      </c>
      <c r="CA7" s="25">
        <v>148.12</v>
      </c>
      <c r="CB7" s="25">
        <v>148.27000000000001</v>
      </c>
      <c r="CC7" s="25">
        <v>144.76</v>
      </c>
      <c r="CD7" s="25">
        <v>176.07</v>
      </c>
      <c r="CE7" s="25">
        <v>171.1</v>
      </c>
      <c r="CF7" s="25">
        <v>223.98</v>
      </c>
      <c r="CG7" s="25">
        <v>225.09</v>
      </c>
      <c r="CH7" s="25">
        <v>224.82</v>
      </c>
      <c r="CI7" s="25">
        <v>230.85</v>
      </c>
      <c r="CJ7" s="25">
        <v>230.21</v>
      </c>
      <c r="CK7" s="25">
        <v>177.56</v>
      </c>
      <c r="CL7" s="25">
        <v>55.28</v>
      </c>
      <c r="CM7" s="25">
        <v>57.63</v>
      </c>
      <c r="CN7" s="25">
        <v>74.94</v>
      </c>
      <c r="CO7" s="25">
        <v>74.84</v>
      </c>
      <c r="CP7" s="25">
        <v>72.930000000000007</v>
      </c>
      <c r="CQ7" s="25">
        <v>49.64</v>
      </c>
      <c r="CR7" s="25">
        <v>49.38</v>
      </c>
      <c r="CS7" s="25">
        <v>50.09</v>
      </c>
      <c r="CT7" s="25">
        <v>50.1</v>
      </c>
      <c r="CU7" s="25">
        <v>49.76</v>
      </c>
      <c r="CV7" s="25">
        <v>59.81</v>
      </c>
      <c r="CW7" s="25">
        <v>88.06</v>
      </c>
      <c r="CX7" s="25">
        <v>85.36</v>
      </c>
      <c r="CY7" s="25">
        <v>85.54</v>
      </c>
      <c r="CZ7" s="25">
        <v>84.8</v>
      </c>
      <c r="DA7" s="25">
        <v>80.17</v>
      </c>
      <c r="DB7" s="25">
        <v>78.09</v>
      </c>
      <c r="DC7" s="25">
        <v>78.010000000000005</v>
      </c>
      <c r="DD7" s="25">
        <v>77.599999999999994</v>
      </c>
      <c r="DE7" s="25">
        <v>77.3</v>
      </c>
      <c r="DF7" s="25">
        <v>76.64</v>
      </c>
      <c r="DG7" s="25">
        <v>89.42</v>
      </c>
      <c r="DH7" s="25">
        <v>47.51</v>
      </c>
      <c r="DI7" s="25">
        <v>48.03</v>
      </c>
      <c r="DJ7" s="25">
        <v>48.12</v>
      </c>
      <c r="DK7" s="25">
        <v>49.54</v>
      </c>
      <c r="DL7" s="25">
        <v>51.17</v>
      </c>
      <c r="DM7" s="25">
        <v>47.31</v>
      </c>
      <c r="DN7" s="25">
        <v>47.5</v>
      </c>
      <c r="DO7" s="25">
        <v>48.41</v>
      </c>
      <c r="DP7" s="25">
        <v>50.02</v>
      </c>
      <c r="DQ7" s="25">
        <v>51.38</v>
      </c>
      <c r="DR7" s="25">
        <v>52.02</v>
      </c>
      <c r="DS7" s="25">
        <v>13.97</v>
      </c>
      <c r="DT7" s="25">
        <v>16.55</v>
      </c>
      <c r="DU7" s="25">
        <v>16.079999999999998</v>
      </c>
      <c r="DV7" s="25">
        <v>15.73</v>
      </c>
      <c r="DW7" s="25">
        <v>15.73</v>
      </c>
      <c r="DX7" s="25">
        <v>16.77</v>
      </c>
      <c r="DY7" s="25">
        <v>17.399999999999999</v>
      </c>
      <c r="DZ7" s="25">
        <v>18.64</v>
      </c>
      <c r="EA7" s="25">
        <v>19.510000000000002</v>
      </c>
      <c r="EB7" s="25">
        <v>21.6</v>
      </c>
      <c r="EC7" s="25">
        <v>25.37</v>
      </c>
      <c r="ED7" s="25">
        <v>0.64</v>
      </c>
      <c r="EE7" s="25">
        <v>0.63</v>
      </c>
      <c r="EF7" s="25">
        <v>0.38</v>
      </c>
      <c r="EG7" s="25">
        <v>0.68</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ut4107</cp:lastModifiedBy>
  <cp:lastPrinted>2025-01-30T03:37:53Z</cp:lastPrinted>
  <dcterms:created xsi:type="dcterms:W3CDTF">2025-01-24T06:51:34Z</dcterms:created>
  <dcterms:modified xsi:type="dcterms:W3CDTF">2025-01-31T06:48:12Z</dcterms:modified>
  <cp:category/>
</cp:coreProperties>
</file>