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総務課\行財政課\財政係\04　自治振興課\R6年度\03　公営企業関係\02　照会\070123　公営企業に係る「経営比較分析表」（令和５年度決算）の分析等について\02　回答\"/>
    </mc:Choice>
  </mc:AlternateContent>
  <workbookProtection workbookAlgorithmName="SHA-512" workbookHashValue="ZpwlGJLspvR27BajT9c+FzRvEG5Hl2gQY7h7YAAG9ifD0xb3b/dryokPWsK+3f74x7FLIfi3I8y59Ypafodi0w==" workbookSaltValue="pNukDPFTZWJj7RhdW90RZg==" workbookSpinCount="100000" lockStructure="1"/>
  <bookViews>
    <workbookView xWindow="0" yWindow="0" windowWidth="28800" windowHeight="123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<sst xmlns="http://schemas.openxmlformats.org/spreadsheetml/2006/main" count="233" uniqueCount="117">
  <si>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</si>
  <si>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</si>
  <si>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</si>
  <si>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</si>
  <si>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</si>
  <si>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</si>
  <si>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</si>
  <si>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</si>
  <si>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</si>
  <si>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</si>
  <si>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</si>
  <si>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</si>
  <si>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</si>
  <si>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</si>
  <si>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</si>
  <si>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</si>
  <si>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</si>
  <si>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</si>
  <si>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</si>
  <si>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</si>
  <si>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</si>
  <si>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</si>
  <si>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</si>
  <si>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</si>
  <si>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</si>
  <si>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</si>
  <si>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</si>
  <si>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</si>
  <si>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</si>
  <si>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</si>
  <si>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</si>
  <si>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</si>
  <si>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</si>
  <si>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</si>
  <si>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</si>
  <si>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</si>
  <si>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</si>
  <si>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</si>
  <si>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</si>
  <si>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</si>
  <si>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</si>
  <si>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</si>
  <si>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</si>
  <si>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</si>
  <si>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</si>
  <si>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</si>
  <si>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</si>
  <si>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</si>
  <si>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</si>
  <si>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</si>
  <si>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</si>
  <si>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</si>
  <si>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</si>
  <si>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</si>
  <si>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</si>
  <si>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</si>
  <si>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</si>
  <si>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</si>
  <si>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</si>
  <si>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</si>
  <si>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</si>
  <si>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</si>
  <si>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</si>
  <si>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</si>
  <si>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</si>
  <si>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</si>
  <si>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</si>
  <si>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</si>
  <si>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</si>
  <si>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</si>
  <si>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</si>
  <si>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</si>
  <si>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</si>
  <si>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</si>
  <si>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</si>
  <si>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</si>
  <si>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</si>
  <si>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</si>
  <si>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</si>
  <si>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</si>
  <si>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</si>
  <si>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</si>
  <si>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</si>
  <si>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</si>
  <si>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</si>
  <si>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</si>
  <si>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</si>
  <si>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</si>
  <si>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</si>
  <si>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</si>
  <si>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</si>
  <si>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</si>
  <si>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</si>
  <si>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</si>
  <si>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</si>
  <si>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</si>
  <si>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</si>
  <si>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和束町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</si>
  <si>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</si>
  <si>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</si>
  <si>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</si>
  <si>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</si>
  <si>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</si>
  <si>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</si>
  <si>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</si>
  <si>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</si>
  <si>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</si>
  <si>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</si>
  <si>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</si>
  <si>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</si>
  <si>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</si>
  <si>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</si>
  <si>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</si>
  <si>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</si>
  <si>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道路改良や橋りょう整備工事などに伴う布設替工事をほぼ毎年実施してきており、特に平成１７年度に完了した前回の統合簡易水道事業における布設工事、平成２３年度まで実施された下水道工事に伴う布設替工事などにより、中央簡易水道区域の管路については現時点では更新の必要性はないものと判断している。
　また、令和２年度に完了した統合簡易水道事業により、木屋簡易水道区域の管路（耐震管）の更新を実施した。
　残る西部簡易水道区域においては、漏水が頻発する管路の布設替工事を部分的に実施したものの、全体的に経年劣化が進んでおり、現在も漏水が多く発生していることから、全体的な更新を検討する必要があるが、多額の費用が必要となるため、財源の確保に係る検討も併せて進める必要がある。</t>
    <rPh sb="250" eb="251">
      <t>スス</t>
    </rPh>
    <rPh sb="256" eb="258">
      <t>ゲンザイ</t>
    </rPh>
    <rPh sb="275" eb="278">
      <t>ゼンタイテキ</t>
    </rPh>
    <rPh sb="286" eb="288">
      <t>ヒツヨウ</t>
    </rPh>
    <rPh sb="324" eb="326">
      <t>ヒツヨウ</t>
    </rPh>
    <phoneticPr fontId="4"/>
  </si>
  <si>
    <t>　これまで職員数の減数による人件費削減や他事業との共同事務による事務費削減、既往債の繰上償還や低利率への借換などにより経費削減に努めてきたが、統合簡易水道に係る償還金の増加や今後の事業継続を見据え、令和４年４月から水道料金の改定を実施した。
　また、料金改定後も料金収入の増加をめざし、まちづくり部門をはじめ町全体として連携を図り、企業誘致による業務営業用及び工場用有収水量の増加、観光行政の推進による観光・交流人口の増加による有収水量の増加などに取り組むとともに、指定管理者制度等による施設の有効な民間委託、自然エネルギー活用による光熱水費の削減、長寿命化計画の策定による中長期的な維持管理・更新等に係るトータルコストの縮減など検討を進めていきたい。</t>
    <phoneticPr fontId="4"/>
  </si>
  <si>
    <t>　本町の簡易水道事業は、繰出基準内で独立採算制を維持できている。
　人口はこれまで同様減少傾向にあり、年間総有収水量は減少したが、令和４年度に実施した料金改定により総収益が大幅に増加したことで、法適用に向け水道施設台帳システムの整備等による総費用の増加、また統合簡易水道事業に係る償還が本格化したことによる地方債償還金の増加があったものの、収益的収支比率が上昇に転じた。
　令和４年度については、水道使用料の改定は行ったものの、基本料金の減免を行ったため、総収益に反映されていなかったことから令和３年度に引き続いて収益的収支比率は下降している。
　平成２７年度から実施していた統合簡易水道事業が令和２年度に完了したが、今後も地方償還金の増加が見込まれることや、収益的収支比率の低下や企業債残高給水収益比率の上昇が懸念されること、また西部簡易水道区域における管路更新事業の検討もはじまっており、多額の工事費用が予測されるため、計画的な事業運営がより一層必要となる。
　今後も、その他の料金収入につながる取り組み、事務事業の見直しなどによる経費削減、長寿命化計画の策定による中長期的な維持管理・更新を図るなど、経営の安定化を図る取り組みを推進する。</t>
    <rPh sb="65" eb="67">
      <t>レイワ</t>
    </rPh>
    <rPh sb="68" eb="70">
      <t>ネンド</t>
    </rPh>
    <rPh sb="71" eb="73">
      <t>ジッシ</t>
    </rPh>
    <rPh sb="86" eb="88">
      <t>オオハバ</t>
    </rPh>
    <rPh sb="120" eb="123">
      <t>ソウヒヨウ</t>
    </rPh>
    <rPh sb="124" eb="126">
      <t>ゾウカ</t>
    </rPh>
    <rPh sb="178" eb="180">
      <t>ジョウショウ</t>
    </rPh>
    <rPh sb="181" eb="182">
      <t>テン</t>
    </rPh>
    <rPh sb="187" eb="189">
      <t>レイワ</t>
    </rPh>
    <rPh sb="190" eb="192">
      <t>ネンド</t>
    </rPh>
    <rPh sb="198" eb="200">
      <t>スイドウ</t>
    </rPh>
    <rPh sb="200" eb="203">
      <t>シヨウリョウ</t>
    </rPh>
    <rPh sb="204" eb="206">
      <t>カイテイ</t>
    </rPh>
    <rPh sb="207" eb="208">
      <t>オコナ</t>
    </rPh>
    <rPh sb="214" eb="216">
      <t>キホン</t>
    </rPh>
    <rPh sb="216" eb="218">
      <t>リョウキン</t>
    </rPh>
    <rPh sb="219" eb="221">
      <t>ゲンメン</t>
    </rPh>
    <rPh sb="222" eb="223">
      <t>オコナ</t>
    </rPh>
    <rPh sb="228" eb="231">
      <t>ソウシュウエキ</t>
    </rPh>
    <rPh sb="246" eb="248">
      <t>レイワ</t>
    </rPh>
    <rPh sb="249" eb="251">
      <t>ネンド</t>
    </rPh>
    <rPh sb="252" eb="253">
      <t>ヒ</t>
    </rPh>
    <rPh sb="254" eb="255">
      <t>ツヅ</t>
    </rPh>
    <rPh sb="257" eb="260">
      <t>シュウエキテキ</t>
    </rPh>
    <rPh sb="260" eb="262">
      <t>シュウシ</t>
    </rPh>
    <rPh sb="262" eb="264">
      <t>ヒリツ</t>
    </rPh>
    <rPh sb="385" eb="387">
      <t>ケントウ</t>
    </rPh>
    <rPh sb="396" eb="398">
      <t>タガク</t>
    </rPh>
    <rPh sb="399" eb="401">
      <t>コウジ</t>
    </rPh>
    <rPh sb="401" eb="403">
      <t>ヒヨウ</t>
    </rPh>
    <rPh sb="404" eb="406">
      <t>ヨソク</t>
    </rPh>
    <rPh sb="412" eb="415">
      <t>ケイカクテキ</t>
    </rPh>
    <rPh sb="416" eb="418">
      <t>ジギョウ</t>
    </rPh>
    <rPh sb="418" eb="420">
      <t>ウンエイ</t>
    </rPh>
    <rPh sb="423" eb="425">
      <t>イッソウ</t>
    </rPh>
    <rPh sb="425" eb="42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</si>
</sst>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0.42</c:v>
                </c:pt>
                <c:pt idx="1">
                  <c:v>0.21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EE3-4EAA-9AE7-6E91BBE424A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1EE3-4EAA-9AE7-6E91BBE424A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61.37</c:v>
                </c:pt>
                <c:pt idx="1">
                  <c:v>63.29</c:v>
                </c:pt>
                <c:pt idx="2">
                  <c:v>64.44</c:v>
                </c:pt>
                <c:pt idx="3">
                  <c:v>67.98</c:v>
                </c:pt>
                <c:pt idx="4">
                  <c:v>68.819999999999993</c:v>
                </c:pt>
              </c:numCache>
            </c:numRef>
          </c:val>
          <c:extLst>
            <c:ext xmlns:c16="http://schemas.microsoft.com/office/drawing/2014/chart" uri="{C3380CC4-5D6E-409C-BE32-E72D297353CC}">
              <c16:uniqueId val="{00000000-EDD1-496F-BB03-EA7AB21335A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EDD1-496F-BB03-EA7AB21335A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86.05</c:v>
                </c:pt>
                <c:pt idx="1">
                  <c:v>85.23</c:v>
                </c:pt>
                <c:pt idx="2">
                  <c:v>79.73</c:v>
                </c:pt>
                <c:pt idx="3">
                  <c:v>73.989999999999995</c:v>
                </c:pt>
                <c:pt idx="4">
                  <c:v>65.260000000000005</c:v>
                </c:pt>
              </c:numCache>
            </c:numRef>
          </c:val>
          <c:extLst>
            <c:ext xmlns:c16="http://schemas.microsoft.com/office/drawing/2014/chart" uri="{C3380CC4-5D6E-409C-BE32-E72D297353CC}">
              <c16:uniqueId val="{00000000-12CB-4A79-A765-D1DA2119C63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12CB-4A79-A765-D1DA2119C63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71.180000000000007</c:v>
                </c:pt>
                <c:pt idx="1">
                  <c:v>73.88</c:v>
                </c:pt>
                <c:pt idx="2">
                  <c:v>68.239999999999995</c:v>
                </c:pt>
                <c:pt idx="3">
                  <c:v>62.86</c:v>
                </c:pt>
                <c:pt idx="4">
                  <c:v>69.150000000000006</c:v>
                </c:pt>
              </c:numCache>
            </c:numRef>
          </c:val>
          <c:extLst>
            <c:ext xmlns:c16="http://schemas.microsoft.com/office/drawing/2014/chart" uri="{C3380CC4-5D6E-409C-BE32-E72D297353CC}">
              <c16:uniqueId val="{00000000-3299-4D80-A774-14E1EA953FF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3299-4D80-A774-14E1EA953FF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84-4EA0-B9A5-66030115CFF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84-4EA0-B9A5-66030115CFF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FD-4073-89BB-6B848F79526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FD-4073-89BB-6B848F79526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5F-4712-A578-107D6821D55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5F-4712-A578-107D6821D55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64-48D2-A51B-C3DB64C942D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64-48D2-A51B-C3DB64C942D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1882.94</c:v>
                </c:pt>
                <c:pt idx="1">
                  <c:v>2433.75</c:v>
                </c:pt>
                <c:pt idx="2">
                  <c:v>1936.13</c:v>
                </c:pt>
                <c:pt idx="3">
                  <c:v>1818.9</c:v>
                </c:pt>
                <c:pt idx="4">
                  <c:v>1441.66</c:v>
                </c:pt>
              </c:numCache>
            </c:numRef>
          </c:val>
          <c:extLst>
            <c:ext xmlns:c16="http://schemas.microsoft.com/office/drawing/2014/chart" uri="{C3380CC4-5D6E-409C-BE32-E72D297353CC}">
              <c16:uniqueId val="{00000000-5D5A-48EB-8DCD-7980342E666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5D5A-48EB-8DCD-7980342E666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53.53</c:v>
                </c:pt>
                <c:pt idx="1">
                  <c:v>43.09</c:v>
                </c:pt>
                <c:pt idx="2">
                  <c:v>48.07</c:v>
                </c:pt>
                <c:pt idx="3">
                  <c:v>39.979999999999997</c:v>
                </c:pt>
                <c:pt idx="4">
                  <c:v>51.46</c:v>
                </c:pt>
              </c:numCache>
            </c:numRef>
          </c:val>
          <c:extLst>
            <c:ext xmlns:c16="http://schemas.microsoft.com/office/drawing/2014/chart" uri="{C3380CC4-5D6E-409C-BE32-E72D297353CC}">
              <c16:uniqueId val="{00000000-7278-425F-A0BC-C795F9CD9D6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7278-425F-A0BC-C795F9CD9D6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373.06</c:v>
                </c:pt>
                <c:pt idx="1">
                  <c:v>373.18</c:v>
                </c:pt>
                <c:pt idx="2">
                  <c:v>420.86</c:v>
                </c:pt>
                <c:pt idx="3">
                  <c:v>518.64</c:v>
                </c:pt>
                <c:pt idx="4">
                  <c:v>523.91</c:v>
                </c:pt>
              </c:numCache>
            </c:numRef>
          </c:val>
          <c:extLst>
            <c:ext xmlns:c16="http://schemas.microsoft.com/office/drawing/2014/chart" uri="{C3380CC4-5D6E-409C-BE32-E72D297353CC}">
              <c16:uniqueId val="{00000000-DBA0-45B1-B373-DC49FE3CFB8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DBA0-45B1-B373-DC49FE3CFB8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和束町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3499</v>
      </c>
      <c r="AM8" s="36"/>
      <c r="AN8" s="36"/>
      <c r="AO8" s="36"/>
      <c r="AP8" s="36"/>
      <c r="AQ8" s="36"/>
      <c r="AR8" s="36"/>
      <c r="AS8" s="36"/>
      <c r="AT8" s="37">
        <f>データ!$S$6</f>
        <v>64.930000000000007</v>
      </c>
      <c r="AU8" s="37"/>
      <c r="AV8" s="37"/>
      <c r="AW8" s="37"/>
      <c r="AX8" s="37"/>
      <c r="AY8" s="37"/>
      <c r="AZ8" s="37"/>
      <c r="BA8" s="37"/>
      <c r="BB8" s="37">
        <f>データ!$T$6</f>
        <v>53.89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99.3</v>
      </c>
      <c r="Q10" s="37"/>
      <c r="R10" s="37"/>
      <c r="S10" s="37"/>
      <c r="T10" s="37"/>
      <c r="U10" s="37"/>
      <c r="V10" s="37"/>
      <c r="W10" s="36">
        <f>データ!$Q$6</f>
        <v>5500</v>
      </c>
      <c r="X10" s="36"/>
      <c r="Y10" s="36"/>
      <c r="Z10" s="36"/>
      <c r="AA10" s="36"/>
      <c r="AB10" s="36"/>
      <c r="AC10" s="36"/>
      <c r="AD10" s="2"/>
      <c r="AE10" s="2"/>
      <c r="AF10" s="2"/>
      <c r="AG10" s="2"/>
      <c r="AH10" s="2"/>
      <c r="AI10" s="2"/>
      <c r="AJ10" s="2"/>
      <c r="AK10" s="2"/>
      <c r="AL10" s="36">
        <f>データ!$U$6</f>
        <v>3417</v>
      </c>
      <c r="AM10" s="36"/>
      <c r="AN10" s="36"/>
      <c r="AO10" s="36"/>
      <c r="AP10" s="36"/>
      <c r="AQ10" s="36"/>
      <c r="AR10" s="36"/>
      <c r="AS10" s="36"/>
      <c r="AT10" s="37">
        <f>データ!$V$6</f>
        <v>8.8000000000000007</v>
      </c>
      <c r="AU10" s="37"/>
      <c r="AV10" s="37"/>
      <c r="AW10" s="37"/>
      <c r="AX10" s="37"/>
      <c r="AY10" s="37"/>
      <c r="AZ10" s="37"/>
      <c r="BA10" s="37"/>
      <c r="BB10" s="37">
        <f>データ!$W$6</f>
        <v>388.3</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116</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114</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43</v>
      </c>
      <c r="N85" s="13" t="s">
        <v>44</v>
      </c>
      <c r="O85" s="13" t="str">
        <f>データ!EN6</f>
        <v>【0.40】</v>
      </c>
    </row>
  </sheetData>
  <sheetProtection algorithmName="SHA-512" hashValue="Ze1tX+PEufDixSowqL7YaKkFmLERpjvTr5675n9NFo8PaRHFPvyEHAtBKPzcdcelRXpqtV/PTvJFEsgcfGryDA==" saltValue="BspGw9uhpQGH8UGII/kb5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45</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46</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47</v>
      </c>
      <c r="B3" s="16" t="s">
        <v>48</v>
      </c>
      <c r="C3" s="16" t="s">
        <v>49</v>
      </c>
      <c r="D3" s="16" t="s">
        <v>50</v>
      </c>
      <c r="E3" s="16" t="s">
        <v>51</v>
      </c>
      <c r="F3" s="16" t="s">
        <v>52</v>
      </c>
      <c r="G3" s="16" t="s">
        <v>53</v>
      </c>
      <c r="H3" s="71" t="s">
        <v>54</v>
      </c>
      <c r="I3" s="72"/>
      <c r="J3" s="72"/>
      <c r="K3" s="72"/>
      <c r="L3" s="72"/>
      <c r="M3" s="72"/>
      <c r="N3" s="72"/>
      <c r="O3" s="72"/>
      <c r="P3" s="72"/>
      <c r="Q3" s="72"/>
      <c r="R3" s="72"/>
      <c r="S3" s="72"/>
      <c r="T3" s="72"/>
      <c r="U3" s="72"/>
      <c r="V3" s="72"/>
      <c r="W3" s="73"/>
      <c r="X3" s="77" t="s">
        <v>55</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27</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2023</v>
      </c>
      <c r="C6" s="20">
        <f t="shared" ref="C6:W6" si="3">C7</f>
        <v>263656</v>
      </c>
      <c r="D6" s="20">
        <f t="shared" si="3"/>
        <v>47</v>
      </c>
      <c r="E6" s="20">
        <f t="shared" si="3"/>
        <v>1</v>
      </c>
      <c r="F6" s="20">
        <f t="shared" si="3"/>
        <v>0</v>
      </c>
      <c r="G6" s="20">
        <f t="shared" si="3"/>
        <v>0</v>
      </c>
      <c r="H6" s="20" t="str">
        <f t="shared" si="3"/>
        <v>京都府　和束町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99.3</v>
      </c>
      <c r="Q6" s="21">
        <f t="shared" si="3"/>
        <v>5500</v>
      </c>
      <c r="R6" s="21">
        <f t="shared" si="3"/>
        <v>3499</v>
      </c>
      <c r="S6" s="21">
        <f t="shared" si="3"/>
        <v>64.930000000000007</v>
      </c>
      <c r="T6" s="21">
        <f t="shared" si="3"/>
        <v>53.89</v>
      </c>
      <c r="U6" s="21">
        <f t="shared" si="3"/>
        <v>3417</v>
      </c>
      <c r="V6" s="21">
        <f t="shared" si="3"/>
        <v>8.8000000000000007</v>
      </c>
      <c r="W6" s="21">
        <f t="shared" si="3"/>
        <v>388.3</v>
      </c>
      <c r="X6" s="22">
        <f>IF(X7="",NA(),X7)</f>
        <v>71.180000000000007</v>
      </c>
      <c r="Y6" s="22">
        <f t="shared" ref="Y6:AG6" si="4">IF(Y7="",NA(),Y7)</f>
        <v>73.88</v>
      </c>
      <c r="Z6" s="22">
        <f t="shared" si="4"/>
        <v>68.239999999999995</v>
      </c>
      <c r="AA6" s="22">
        <f t="shared" si="4"/>
        <v>62.86</v>
      </c>
      <c r="AB6" s="22">
        <f t="shared" si="4"/>
        <v>69.150000000000006</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1882.94</v>
      </c>
      <c r="BF6" s="22">
        <f t="shared" ref="BF6:BN6" si="7">IF(BF7="",NA(),BF7)</f>
        <v>2433.75</v>
      </c>
      <c r="BG6" s="22">
        <f t="shared" si="7"/>
        <v>1936.13</v>
      </c>
      <c r="BH6" s="22">
        <f t="shared" si="7"/>
        <v>1818.9</v>
      </c>
      <c r="BI6" s="22">
        <f t="shared" si="7"/>
        <v>1441.66</v>
      </c>
      <c r="BJ6" s="22">
        <f t="shared" si="7"/>
        <v>1018.52</v>
      </c>
      <c r="BK6" s="22">
        <f t="shared" si="7"/>
        <v>949.61</v>
      </c>
      <c r="BL6" s="22">
        <f t="shared" si="7"/>
        <v>918.84</v>
      </c>
      <c r="BM6" s="22">
        <f t="shared" si="7"/>
        <v>955.49</v>
      </c>
      <c r="BN6" s="22">
        <f t="shared" si="7"/>
        <v>1017.9</v>
      </c>
      <c r="BO6" s="21" t="str">
        <f>IF(BO7="","",IF(BO7="-","【-】","【"&amp;SUBSTITUTE(TEXT(BO7,"#,##0.00"),"-","△")&amp;"】"))</f>
        <v>【1,045.20】</v>
      </c>
      <c r="BP6" s="22">
        <f>IF(BP7="",NA(),BP7)</f>
        <v>53.53</v>
      </c>
      <c r="BQ6" s="22">
        <f t="shared" ref="BQ6:BY6" si="8">IF(BQ7="",NA(),BQ7)</f>
        <v>43.09</v>
      </c>
      <c r="BR6" s="22">
        <f t="shared" si="8"/>
        <v>48.07</v>
      </c>
      <c r="BS6" s="22">
        <f t="shared" si="8"/>
        <v>39.979999999999997</v>
      </c>
      <c r="BT6" s="22">
        <f t="shared" si="8"/>
        <v>51.46</v>
      </c>
      <c r="BU6" s="22">
        <f t="shared" si="8"/>
        <v>58.79</v>
      </c>
      <c r="BV6" s="22">
        <f t="shared" si="8"/>
        <v>58.41</v>
      </c>
      <c r="BW6" s="22">
        <f t="shared" si="8"/>
        <v>58.27</v>
      </c>
      <c r="BX6" s="22">
        <f t="shared" si="8"/>
        <v>55.15</v>
      </c>
      <c r="BY6" s="22">
        <f t="shared" si="8"/>
        <v>53.95</v>
      </c>
      <c r="BZ6" s="21" t="str">
        <f>IF(BZ7="","",IF(BZ7="-","【-】","【"&amp;SUBSTITUTE(TEXT(BZ7,"#,##0.00"),"-","△")&amp;"】"))</f>
        <v>【49.51】</v>
      </c>
      <c r="CA6" s="22">
        <f>IF(CA7="",NA(),CA7)</f>
        <v>373.06</v>
      </c>
      <c r="CB6" s="22">
        <f t="shared" ref="CB6:CJ6" si="9">IF(CB7="",NA(),CB7)</f>
        <v>373.18</v>
      </c>
      <c r="CC6" s="22">
        <f t="shared" si="9"/>
        <v>420.86</v>
      </c>
      <c r="CD6" s="22">
        <f t="shared" si="9"/>
        <v>518.64</v>
      </c>
      <c r="CE6" s="22">
        <f t="shared" si="9"/>
        <v>523.91</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61.37</v>
      </c>
      <c r="CM6" s="22">
        <f t="shared" ref="CM6:CU6" si="10">IF(CM7="",NA(),CM7)</f>
        <v>63.29</v>
      </c>
      <c r="CN6" s="22">
        <f t="shared" si="10"/>
        <v>64.44</v>
      </c>
      <c r="CO6" s="22">
        <f t="shared" si="10"/>
        <v>67.98</v>
      </c>
      <c r="CP6" s="22">
        <f t="shared" si="10"/>
        <v>68.819999999999993</v>
      </c>
      <c r="CQ6" s="22">
        <f t="shared" si="10"/>
        <v>56.04</v>
      </c>
      <c r="CR6" s="22">
        <f t="shared" si="10"/>
        <v>58.52</v>
      </c>
      <c r="CS6" s="22">
        <f t="shared" si="10"/>
        <v>58.88</v>
      </c>
      <c r="CT6" s="22">
        <f t="shared" si="10"/>
        <v>58.16</v>
      </c>
      <c r="CU6" s="22">
        <f t="shared" si="10"/>
        <v>55.9</v>
      </c>
      <c r="CV6" s="21" t="str">
        <f>IF(CV7="","",IF(CV7="-","【-】","【"&amp;SUBSTITUTE(TEXT(CV7,"#,##0.00"),"-","△")&amp;"】"))</f>
        <v>【55.00】</v>
      </c>
      <c r="CW6" s="22">
        <f>IF(CW7="",NA(),CW7)</f>
        <v>86.05</v>
      </c>
      <c r="CX6" s="22">
        <f t="shared" ref="CX6:DF6" si="11">IF(CX7="",NA(),CX7)</f>
        <v>85.23</v>
      </c>
      <c r="CY6" s="22">
        <f t="shared" si="11"/>
        <v>79.73</v>
      </c>
      <c r="CZ6" s="22">
        <f t="shared" si="11"/>
        <v>73.989999999999995</v>
      </c>
      <c r="DA6" s="22">
        <f t="shared" si="11"/>
        <v>65.260000000000005</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0.42</v>
      </c>
      <c r="EE6" s="22">
        <f t="shared" ref="EE6:EM6" si="14">IF(EE7="",NA(),EE7)</f>
        <v>0.21</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263656</v>
      </c>
      <c r="D7" s="24">
        <v>47</v>
      </c>
      <c r="E7" s="24">
        <v>1</v>
      </c>
      <c r="F7" s="24">
        <v>0</v>
      </c>
      <c r="G7" s="24">
        <v>0</v>
      </c>
      <c r="H7" s="24" t="s">
        <v>97</v>
      </c>
      <c r="I7" s="24" t="s">
        <v>98</v>
      </c>
      <c r="J7" s="24" t="s">
        <v>99</v>
      </c>
      <c r="K7" s="24" t="s">
        <v>100</v>
      </c>
      <c r="L7" s="24" t="s">
        <v>101</v>
      </c>
      <c r="M7" s="24" t="s">
        <v>102</v>
      </c>
      <c r="N7" s="25" t="s">
        <v>103</v>
      </c>
      <c r="O7" s="25" t="s">
        <v>104</v>
      </c>
      <c r="P7" s="25">
        <v>99.3</v>
      </c>
      <c r="Q7" s="25">
        <v>5500</v>
      </c>
      <c r="R7" s="25">
        <v>3499</v>
      </c>
      <c r="S7" s="25">
        <v>64.930000000000007</v>
      </c>
      <c r="T7" s="25">
        <v>53.89</v>
      </c>
      <c r="U7" s="25">
        <v>3417</v>
      </c>
      <c r="V7" s="25">
        <v>8.8000000000000007</v>
      </c>
      <c r="W7" s="25">
        <v>388.3</v>
      </c>
      <c r="X7" s="25">
        <v>71.180000000000007</v>
      </c>
      <c r="Y7" s="25">
        <v>73.88</v>
      </c>
      <c r="Z7" s="25">
        <v>68.239999999999995</v>
      </c>
      <c r="AA7" s="25">
        <v>62.86</v>
      </c>
      <c r="AB7" s="25">
        <v>69.150000000000006</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1882.94</v>
      </c>
      <c r="BF7" s="25">
        <v>2433.75</v>
      </c>
      <c r="BG7" s="25">
        <v>1936.13</v>
      </c>
      <c r="BH7" s="25">
        <v>1818.9</v>
      </c>
      <c r="BI7" s="25">
        <v>1441.66</v>
      </c>
      <c r="BJ7" s="25">
        <v>1018.52</v>
      </c>
      <c r="BK7" s="25">
        <v>949.61</v>
      </c>
      <c r="BL7" s="25">
        <v>918.84</v>
      </c>
      <c r="BM7" s="25">
        <v>955.49</v>
      </c>
      <c r="BN7" s="25">
        <v>1017.9</v>
      </c>
      <c r="BO7" s="25">
        <v>1045.2</v>
      </c>
      <c r="BP7" s="25">
        <v>53.53</v>
      </c>
      <c r="BQ7" s="25">
        <v>43.09</v>
      </c>
      <c r="BR7" s="25">
        <v>48.07</v>
      </c>
      <c r="BS7" s="25">
        <v>39.979999999999997</v>
      </c>
      <c r="BT7" s="25">
        <v>51.46</v>
      </c>
      <c r="BU7" s="25">
        <v>58.79</v>
      </c>
      <c r="BV7" s="25">
        <v>58.41</v>
      </c>
      <c r="BW7" s="25">
        <v>58.27</v>
      </c>
      <c r="BX7" s="25">
        <v>55.15</v>
      </c>
      <c r="BY7" s="25">
        <v>53.95</v>
      </c>
      <c r="BZ7" s="25">
        <v>49.51</v>
      </c>
      <c r="CA7" s="25">
        <v>373.06</v>
      </c>
      <c r="CB7" s="25">
        <v>373.18</v>
      </c>
      <c r="CC7" s="25">
        <v>420.86</v>
      </c>
      <c r="CD7" s="25">
        <v>518.64</v>
      </c>
      <c r="CE7" s="25">
        <v>523.91</v>
      </c>
      <c r="CF7" s="25">
        <v>298.25</v>
      </c>
      <c r="CG7" s="25">
        <v>303.27999999999997</v>
      </c>
      <c r="CH7" s="25">
        <v>303.81</v>
      </c>
      <c r="CI7" s="25">
        <v>310.26</v>
      </c>
      <c r="CJ7" s="25">
        <v>318.99</v>
      </c>
      <c r="CK7" s="25">
        <v>317.14</v>
      </c>
      <c r="CL7" s="25">
        <v>61.37</v>
      </c>
      <c r="CM7" s="25">
        <v>63.29</v>
      </c>
      <c r="CN7" s="25">
        <v>64.44</v>
      </c>
      <c r="CO7" s="25">
        <v>67.98</v>
      </c>
      <c r="CP7" s="25">
        <v>68.819999999999993</v>
      </c>
      <c r="CQ7" s="25">
        <v>56.04</v>
      </c>
      <c r="CR7" s="25">
        <v>58.52</v>
      </c>
      <c r="CS7" s="25">
        <v>58.88</v>
      </c>
      <c r="CT7" s="25">
        <v>58.16</v>
      </c>
      <c r="CU7" s="25">
        <v>55.9</v>
      </c>
      <c r="CV7" s="25">
        <v>55</v>
      </c>
      <c r="CW7" s="25">
        <v>86.05</v>
      </c>
      <c r="CX7" s="25">
        <v>85.23</v>
      </c>
      <c r="CY7" s="25">
        <v>79.73</v>
      </c>
      <c r="CZ7" s="25">
        <v>73.989999999999995</v>
      </c>
      <c r="DA7" s="25">
        <v>65.260000000000005</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0.42</v>
      </c>
      <c r="EE7" s="25">
        <v>0.21</v>
      </c>
      <c r="EF7" s="25">
        <v>0</v>
      </c>
      <c r="EG7" s="25">
        <v>0</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48</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110</v>
      </c>
    </row>
    <row r="12" spans="1:144" x14ac:dyDescent="0.15">
      <c r="B12">
        <v>1</v>
      </c>
      <c r="C12">
        <v>1</v>
      </c>
      <c r="D12">
        <v>1</v>
      </c>
      <c r="E12">
        <v>1</v>
      </c>
      <c r="F12">
        <v>1</v>
      </c>
      <c r="G12" t="s">
        <v>111</v>
      </c>
    </row>
    <row r="13" spans="1:144" x14ac:dyDescent="0.15">
      <c r="B13" t="s">
        <v>112</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2025-01-28T05:55:44Z</cp:lastPrinted>
  <dcterms:created xsi:type="dcterms:W3CDTF">2025-01-24T06:40:27Z</dcterms:created>
  <dcterms:modified xsi:type="dcterms:W3CDTF">2025-01-28T05:55:46Z</dcterms:modified>
  <cp:category/>
</cp:coreProperties>
</file>