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L67/Rt/vsJuT8huz7dRriKVdicik0dQn0CkWA6RbsAsddpSqIFoIUmvczvQwatHPdOYlqBVjN3KZX2RfpcVZg==" workbookSaltValue="YjUmgoTOcRs7jvydgD6Qz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<sst xmlns="http://schemas.openxmlformats.org/spreadsheetml/2006/main" xmlns:r="http://schemas.openxmlformats.org/officeDocument/2006/relationships" count="116" uniqueCount="116">
  <si>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</si>
  <si>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</si>
  <si>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</si>
  <si>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</si>
  <si>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</si>
  <si>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</si>
  <si>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</si>
  <si>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</si>
  <si>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</si>
  <si>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</si>
  <si>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</si>
  <si>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</si>
  <si>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</si>
  <si>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</si>
  <si>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</si>
  <si>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</si>
  <si>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</si>
  <si>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</si>
  <si>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</si>
  <si>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</si>
  <si>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</si>
  <si>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</si>
  <si>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</si>
  <si>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</si>
  <si>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</si>
  <si>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</si>
  <si>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</si>
  <si>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</si>
  <si>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</si>
  <si>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</si>
  <si>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</si>
  <si>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</si>
  <si>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</si>
  <si>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</si>
  <si>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</si>
  <si>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</si>
  <si>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</si>
  <si>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</si>
  <si>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</si>
  <si>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</si>
  <si>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</si>
  <si>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</si>
  <si>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</si>
  <si>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</si>
  <si>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</si>
  <si>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</si>
  <si>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</si>
  <si>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</si>
  <si>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</si>
  <si>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</si>
  <si>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</si>
  <si>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</si>
  <si>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</si>
  <si>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</si>
  <si>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</si>
  <si>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</si>
  <si>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</si>
  <si>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</si>
  <si>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</si>
  <si>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</si>
  <si>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</si>
  <si>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</si>
  <si>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</si>
  <si>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</si>
  <si>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</si>
  <si>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</si>
  <si>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</si>
  <si>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</si>
  <si>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</si>
  <si>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</si>
  <si>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</si>
  <si>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</si>
  <si>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</si>
  <si>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</si>
  <si>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</si>
  <si>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</si>
  <si>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</si>
  <si>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</si>
  <si>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</si>
  <si>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</si>
  <si>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</si>
  <si>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</si>
  <si>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</si>
  <si>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</si>
  <si>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</si>
  <si>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</si>
  <si>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</si>
  <si>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</si>
  <si>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</si>
  <si>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</si>
  <si>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</si>
  <si>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</si>
  <si>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</si>
  <si>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</si>
  <si>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</si>
  <si>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</si>
  <si>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</si>
  <si>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</si>
  <si>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</si>
  <si>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</si>
  <si>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</si>
  <si>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</si>
  <si>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</si>
  <si>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</si>
  <si>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</si>
  <si>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</si>
  <si>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</si>
  <si>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</si>
  <si>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</si>
  <si>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</si>
  <si>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</si>
  <si>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</si>
  <si>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</si>
  <si>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有収水量は減少し、汚水処理費についても減少したため前年度よりも減少した。全国平均を下回っているが、今後は維持管理費の削減や有収水量の増加を見通した取組みが必要になってくる。
⑦施設利用率
　水洗化率が95.01%であるにもかかわらず、施設利用率が43.34%と低くなっている。これは、計画の時点より人口が減少していることが一因と考えられる。
⑧水洗化率
　水洗化率については、95.01％と全国平均を上回ってはいるものの頭打ち状態となっており、今後も未接続家庭への啓発活動に取り組んでいく必要がある。</t>
    <rPh sb="300" eb="302">
      <t>シタマワ</t>
    </rPh>
    <phoneticPr fontId="1"/>
  </si>
  <si>
    <t>③管渠改善率
　最も早い供用開始から37年が過ぎたところであるため、耐用年数を経過しておらず、現時点では管渠の更新・老朽化対策は必要ないが、今後発生する管渠老朽化に備え対策を検討していく必要がある。</t>
  </si>
  <si>
    <t>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</si>
</sst>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2.e-002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46.38</c:v>
                </c:pt>
                <c:pt idx="1">
                  <c:v>46.38</c:v>
                </c:pt>
                <c:pt idx="2">
                  <c:v>46.38</c:v>
                </c:pt>
                <c:pt idx="3">
                  <c:v>44.43</c:v>
                </c:pt>
                <c:pt idx="4">
                  <c:v>43.34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54.06</c:v>
                </c:pt>
                <c:pt idx="1">
                  <c:v>55.26</c:v>
                </c:pt>
                <c:pt idx="2">
                  <c:v>54.54</c:v>
                </c:pt>
                <c:pt idx="3">
                  <c:v>52.9</c:v>
                </c:pt>
                <c:pt idx="4">
                  <c:v>52.63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94.37</c:v>
                </c:pt>
                <c:pt idx="1">
                  <c:v>94.83</c:v>
                </c:pt>
                <c:pt idx="2">
                  <c:v>94.43</c:v>
                </c:pt>
                <c:pt idx="3">
                  <c:v>94.83</c:v>
                </c:pt>
                <c:pt idx="4">
                  <c:v>95.01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90.11</c:v>
                </c:pt>
                <c:pt idx="1">
                  <c:v>90.52</c:v>
                </c:pt>
                <c:pt idx="2">
                  <c:v>90.3</c:v>
                </c:pt>
                <c:pt idx="3">
                  <c:v>90.3</c:v>
                </c:pt>
                <c:pt idx="4">
                  <c:v>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64.069999999999993</c:v>
                </c:pt>
                <c:pt idx="1">
                  <c:v>76.75</c:v>
                </c:pt>
                <c:pt idx="2">
                  <c:v>78.459999999999994</c:v>
                </c:pt>
                <c:pt idx="3">
                  <c:v>65.19</c:v>
                </c:pt>
                <c:pt idx="4">
                  <c:v>67.150000000000006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654.71</c:v>
                </c:pt>
                <c:pt idx="1">
                  <c:v>783.8</c:v>
                </c:pt>
                <c:pt idx="2">
                  <c:v>778.81</c:v>
                </c:pt>
                <c:pt idx="3">
                  <c:v>718.49</c:v>
                </c:pt>
                <c:pt idx="4">
                  <c:v>743.31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90.63</c:v>
                </c:pt>
                <c:pt idx="1">
                  <c:v>85.61</c:v>
                </c:pt>
                <c:pt idx="2">
                  <c:v>89.18</c:v>
                </c:pt>
                <c:pt idx="3">
                  <c:v>93.81</c:v>
                </c:pt>
                <c:pt idx="4">
                  <c:v>97.84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65.37</c:v>
                </c:pt>
                <c:pt idx="1">
                  <c:v>68.11</c:v>
                </c:pt>
                <c:pt idx="2">
                  <c:v>67.23</c:v>
                </c:pt>
                <c:pt idx="3">
                  <c:v>61.82</c:v>
                </c:pt>
                <c:pt idx="4">
                  <c:v>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257.17</c:v>
                </c:pt>
                <c:pt idx="1">
                  <c:v>274.43</c:v>
                </c:pt>
                <c:pt idx="2">
                  <c:v>264.19</c:v>
                </c:pt>
                <c:pt idx="3">
                  <c:v>255.16</c:v>
                </c:pt>
                <c:pt idx="4">
                  <c:v>228.62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228.99</c:v>
                </c:pt>
                <c:pt idx="1">
                  <c:v>222.41</c:v>
                </c:pt>
                <c:pt idx="2">
                  <c:v>228.21</c:v>
                </c:pt>
                <c:pt idx="3">
                  <c:v>246.9</c:v>
                </c:pt>
                <c:pt idx="4">
                  <c:v>250.43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12742</v>
      </c>
      <c r="AM8" s="21"/>
      <c r="AN8" s="21"/>
      <c r="AO8" s="21"/>
      <c r="AP8" s="21"/>
      <c r="AQ8" s="21"/>
      <c r="AR8" s="21"/>
      <c r="AS8" s="21"/>
      <c r="AT8" s="7">
        <f>データ!T6</f>
        <v>303.08999999999997</v>
      </c>
      <c r="AU8" s="7"/>
      <c r="AV8" s="7"/>
      <c r="AW8" s="7"/>
      <c r="AX8" s="7"/>
      <c r="AY8" s="7"/>
      <c r="AZ8" s="7"/>
      <c r="BA8" s="7"/>
      <c r="BB8" s="7">
        <f>データ!U6</f>
        <v>42.04</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31.41</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3951</v>
      </c>
      <c r="AM10" s="21"/>
      <c r="AN10" s="21"/>
      <c r="AO10" s="21"/>
      <c r="AP10" s="21"/>
      <c r="AQ10" s="21"/>
      <c r="AR10" s="21"/>
      <c r="AS10" s="21"/>
      <c r="AT10" s="7">
        <f>データ!W6</f>
        <v>3.07</v>
      </c>
      <c r="AU10" s="7"/>
      <c r="AV10" s="7"/>
      <c r="AW10" s="7"/>
      <c r="AX10" s="7"/>
      <c r="AY10" s="7"/>
      <c r="AZ10" s="7"/>
      <c r="BA10" s="7"/>
      <c r="BB10" s="7">
        <f>データ!X6</f>
        <v>1286.97</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115</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14</v>
      </c>
      <c r="J85" s="12" t="s">
        <v>49</v>
      </c>
      <c r="K85" s="12" t="s">
        <v>50</v>
      </c>
      <c r="L85" s="12" t="s">
        <v>1</v>
      </c>
      <c r="M85" s="12" t="s">
        <v>35</v>
      </c>
      <c r="N85" s="12" t="s">
        <v>51</v>
      </c>
      <c r="O85" s="12" t="s">
        <v>52</v>
      </c>
    </row>
    <row r="86" spans="1:78" hidden="1">
      <c r="B86" s="12"/>
      <c r="C86" s="12"/>
      <c r="D86" s="12"/>
      <c r="E86" s="12" t="str">
        <f>データ!AI6</f>
        <v/>
      </c>
      <c r="F86" s="12" t="s">
        <v>39</v>
      </c>
      <c r="G86" s="12" t="s">
        <v>39</v>
      </c>
      <c r="H86" s="12" t="str">
        <f>データ!BP6</f>
        <v>【785.10】</v>
      </c>
      <c r="I86" s="12" t="str">
        <f>データ!CA6</f>
        <v>【56.93】</v>
      </c>
      <c r="J86" s="12" t="str">
        <f>データ!CL6</f>
        <v>【271.15】</v>
      </c>
      <c r="K86" s="12" t="str">
        <f>データ!CW6</f>
        <v>【49.87】</v>
      </c>
      <c r="L86" s="12" t="str">
        <f>データ!DH6</f>
        <v>【87.54】</v>
      </c>
      <c r="M86" s="12" t="s">
        <v>39</v>
      </c>
      <c r="N86" s="12" t="s">
        <v>39</v>
      </c>
      <c r="O86" s="12" t="str">
        <f>データ!EO6</f>
        <v>【0.02】</v>
      </c>
    </row>
  </sheetData>
  <sheetProtection algorithmName="SHA-512" hashValue="TwewIdWh9l2ARfsmrF8L5Y+VO3WH1QznCFH8aSujtucbsgjCezMzUIkXi2h1wkxaM9WASb2BKl4H9+3W0ZlSZw==" saltValue="QHxoXNFyILMYODZXGHtXp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0</v>
      </c>
      <c r="C3" s="64" t="s">
        <v>58</v>
      </c>
      <c r="D3" s="64" t="s">
        <v>59</v>
      </c>
      <c r="E3" s="64" t="s">
        <v>8</v>
      </c>
      <c r="F3" s="64" t="s">
        <v>7</v>
      </c>
      <c r="G3" s="64" t="s">
        <v>25</v>
      </c>
      <c r="H3" s="70" t="s">
        <v>55</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27</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6</v>
      </c>
      <c r="N5" s="72" t="s">
        <v>74</v>
      </c>
      <c r="O5" s="72" t="s">
        <v>75</v>
      </c>
      <c r="P5" s="72" t="s">
        <v>76</v>
      </c>
      <c r="Q5" s="72" t="s">
        <v>77</v>
      </c>
      <c r="R5" s="72" t="s">
        <v>78</v>
      </c>
      <c r="S5" s="72" t="s">
        <v>79</v>
      </c>
      <c r="T5" s="72" t="s">
        <v>80</v>
      </c>
      <c r="U5" s="72" t="s">
        <v>64</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44</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5" s="61" customFormat="1">
      <c r="A6" s="62" t="s">
        <v>95</v>
      </c>
      <c r="B6" s="67">
        <f t="shared" ref="B6:X6" si="1">B7</f>
        <v>2023</v>
      </c>
      <c r="C6" s="67">
        <f t="shared" si="1"/>
        <v>264075</v>
      </c>
      <c r="D6" s="67">
        <f t="shared" si="1"/>
        <v>47</v>
      </c>
      <c r="E6" s="67">
        <f t="shared" si="1"/>
        <v>17</v>
      </c>
      <c r="F6" s="67">
        <f t="shared" si="1"/>
        <v>5</v>
      </c>
      <c r="G6" s="67">
        <f t="shared" si="1"/>
        <v>0</v>
      </c>
      <c r="H6" s="67" t="str">
        <f t="shared" si="1"/>
        <v>京都府　京丹波町</v>
      </c>
      <c r="I6" s="67" t="str">
        <f t="shared" si="1"/>
        <v>法非適用</v>
      </c>
      <c r="J6" s="67" t="str">
        <f t="shared" si="1"/>
        <v>下水道事業</v>
      </c>
      <c r="K6" s="67" t="str">
        <f t="shared" si="1"/>
        <v>農業集落排水</v>
      </c>
      <c r="L6" s="67" t="str">
        <f t="shared" si="1"/>
        <v>F1</v>
      </c>
      <c r="M6" s="67" t="str">
        <f t="shared" si="1"/>
        <v>非設置</v>
      </c>
      <c r="N6" s="75" t="str">
        <f t="shared" si="1"/>
        <v>-</v>
      </c>
      <c r="O6" s="75" t="str">
        <f t="shared" si="1"/>
        <v>該当数値なし</v>
      </c>
      <c r="P6" s="75">
        <f t="shared" si="1"/>
        <v>31.41</v>
      </c>
      <c r="Q6" s="75">
        <f t="shared" si="1"/>
        <v>100</v>
      </c>
      <c r="R6" s="75">
        <f t="shared" si="1"/>
        <v>4180</v>
      </c>
      <c r="S6" s="75">
        <f t="shared" si="1"/>
        <v>12742</v>
      </c>
      <c r="T6" s="75">
        <f t="shared" si="1"/>
        <v>303.08999999999997</v>
      </c>
      <c r="U6" s="75">
        <f t="shared" si="1"/>
        <v>42.04</v>
      </c>
      <c r="V6" s="75">
        <f t="shared" si="1"/>
        <v>3951</v>
      </c>
      <c r="W6" s="75">
        <f t="shared" si="1"/>
        <v>3.07</v>
      </c>
      <c r="X6" s="75">
        <f t="shared" si="1"/>
        <v>1286.97</v>
      </c>
      <c r="Y6" s="83">
        <f t="shared" ref="Y6:AH6" si="2">IF(Y7="",NA(),Y7)</f>
        <v>64.069999999999993</v>
      </c>
      <c r="Z6" s="83">
        <f t="shared" si="2"/>
        <v>76.75</v>
      </c>
      <c r="AA6" s="83">
        <f t="shared" si="2"/>
        <v>78.459999999999994</v>
      </c>
      <c r="AB6" s="83">
        <f t="shared" si="2"/>
        <v>65.19</v>
      </c>
      <c r="AC6" s="83">
        <f t="shared" si="2"/>
        <v>67.150000000000006</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654.71</v>
      </c>
      <c r="BL6" s="83">
        <f t="shared" si="5"/>
        <v>783.8</v>
      </c>
      <c r="BM6" s="83">
        <f t="shared" si="5"/>
        <v>778.81</v>
      </c>
      <c r="BN6" s="83">
        <f t="shared" si="5"/>
        <v>718.49</v>
      </c>
      <c r="BO6" s="83">
        <f t="shared" si="5"/>
        <v>743.31</v>
      </c>
      <c r="BP6" s="75" t="str">
        <f>IF(BP7="","",IF(BP7="-","【-】","【"&amp;SUBSTITUTE(TEXT(BP7,"#,##0.00"),"-","△")&amp;"】"))</f>
        <v>【785.10】</v>
      </c>
      <c r="BQ6" s="83">
        <f t="shared" ref="BQ6:BZ6" si="6">IF(BQ7="",NA(),BQ7)</f>
        <v>90.63</v>
      </c>
      <c r="BR6" s="83">
        <f t="shared" si="6"/>
        <v>85.61</v>
      </c>
      <c r="BS6" s="83">
        <f t="shared" si="6"/>
        <v>89.18</v>
      </c>
      <c r="BT6" s="83">
        <f t="shared" si="6"/>
        <v>93.81</v>
      </c>
      <c r="BU6" s="83">
        <f t="shared" si="6"/>
        <v>97.84</v>
      </c>
      <c r="BV6" s="83">
        <f t="shared" si="6"/>
        <v>65.37</v>
      </c>
      <c r="BW6" s="83">
        <f t="shared" si="6"/>
        <v>68.11</v>
      </c>
      <c r="BX6" s="83">
        <f t="shared" si="6"/>
        <v>67.23</v>
      </c>
      <c r="BY6" s="83">
        <f t="shared" si="6"/>
        <v>61.82</v>
      </c>
      <c r="BZ6" s="83">
        <f t="shared" si="6"/>
        <v>61.15</v>
      </c>
      <c r="CA6" s="75" t="str">
        <f>IF(CA7="","",IF(CA7="-","【-】","【"&amp;SUBSTITUTE(TEXT(CA7,"#,##0.00"),"-","△")&amp;"】"))</f>
        <v>【56.93】</v>
      </c>
      <c r="CB6" s="83">
        <f t="shared" ref="CB6:CK6" si="7">IF(CB7="",NA(),CB7)</f>
        <v>257.17</v>
      </c>
      <c r="CC6" s="83">
        <f t="shared" si="7"/>
        <v>274.43</v>
      </c>
      <c r="CD6" s="83">
        <f t="shared" si="7"/>
        <v>264.19</v>
      </c>
      <c r="CE6" s="83">
        <f t="shared" si="7"/>
        <v>255.16</v>
      </c>
      <c r="CF6" s="83">
        <f t="shared" si="7"/>
        <v>228.62</v>
      </c>
      <c r="CG6" s="83">
        <f t="shared" si="7"/>
        <v>228.99</v>
      </c>
      <c r="CH6" s="83">
        <f t="shared" si="7"/>
        <v>222.41</v>
      </c>
      <c r="CI6" s="83">
        <f t="shared" si="7"/>
        <v>228.21</v>
      </c>
      <c r="CJ6" s="83">
        <f t="shared" si="7"/>
        <v>246.9</v>
      </c>
      <c r="CK6" s="83">
        <f t="shared" si="7"/>
        <v>250.43</v>
      </c>
      <c r="CL6" s="75" t="str">
        <f>IF(CL7="","",IF(CL7="-","【-】","【"&amp;SUBSTITUTE(TEXT(CL7,"#,##0.00"),"-","△")&amp;"】"))</f>
        <v>【271.15】</v>
      </c>
      <c r="CM6" s="83">
        <f t="shared" ref="CM6:CV6" si="8">IF(CM7="",NA(),CM7)</f>
        <v>46.38</v>
      </c>
      <c r="CN6" s="83">
        <f t="shared" si="8"/>
        <v>46.38</v>
      </c>
      <c r="CO6" s="83">
        <f t="shared" si="8"/>
        <v>46.38</v>
      </c>
      <c r="CP6" s="83">
        <f t="shared" si="8"/>
        <v>44.43</v>
      </c>
      <c r="CQ6" s="83">
        <f t="shared" si="8"/>
        <v>43.34</v>
      </c>
      <c r="CR6" s="83">
        <f t="shared" si="8"/>
        <v>54.06</v>
      </c>
      <c r="CS6" s="83">
        <f t="shared" si="8"/>
        <v>55.26</v>
      </c>
      <c r="CT6" s="83">
        <f t="shared" si="8"/>
        <v>54.54</v>
      </c>
      <c r="CU6" s="83">
        <f t="shared" si="8"/>
        <v>52.9</v>
      </c>
      <c r="CV6" s="83">
        <f t="shared" si="8"/>
        <v>52.63</v>
      </c>
      <c r="CW6" s="75" t="str">
        <f>IF(CW7="","",IF(CW7="-","【-】","【"&amp;SUBSTITUTE(TEXT(CW7,"#,##0.00"),"-","△")&amp;"】"))</f>
        <v>【49.87】</v>
      </c>
      <c r="CX6" s="83">
        <f t="shared" ref="CX6:DG6" si="9">IF(CX7="",NA(),CX7)</f>
        <v>94.37</v>
      </c>
      <c r="CY6" s="83">
        <f t="shared" si="9"/>
        <v>94.83</v>
      </c>
      <c r="CZ6" s="83">
        <f t="shared" si="9"/>
        <v>94.43</v>
      </c>
      <c r="DA6" s="83">
        <f t="shared" si="9"/>
        <v>94.83</v>
      </c>
      <c r="DB6" s="83">
        <f t="shared" si="9"/>
        <v>95.01</v>
      </c>
      <c r="DC6" s="83">
        <f t="shared" si="9"/>
        <v>90.11</v>
      </c>
      <c r="DD6" s="83">
        <f t="shared" si="9"/>
        <v>90.52</v>
      </c>
      <c r="DE6" s="83">
        <f t="shared" si="9"/>
        <v>90.3</v>
      </c>
      <c r="DF6" s="83">
        <f t="shared" si="9"/>
        <v>90.3</v>
      </c>
      <c r="DG6" s="83">
        <f t="shared" si="9"/>
        <v>90.32</v>
      </c>
      <c r="DH6" s="75" t="str">
        <f>IF(DH7="","",IF(DH7="-","【-】","【"&amp;SUBSTITUTE(TEXT(DH7,"#,##0.00"),"-","△")&amp;"】"))</f>
        <v>【87.54】</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2.e-002</v>
      </c>
      <c r="EK6" s="83">
        <f t="shared" si="12"/>
        <v>2.e-002</v>
      </c>
      <c r="EL6" s="83">
        <f t="shared" si="12"/>
        <v>1.e-002</v>
      </c>
      <c r="EM6" s="83">
        <f t="shared" si="12"/>
        <v>1.e-002</v>
      </c>
      <c r="EN6" s="83">
        <f t="shared" si="12"/>
        <v>2.e-002</v>
      </c>
      <c r="EO6" s="75" t="str">
        <f>IF(EO7="","",IF(EO7="-","【-】","【"&amp;SUBSTITUTE(TEXT(EO7,"#,##0.00"),"-","△")&amp;"】"))</f>
        <v>【0.02】</v>
      </c>
    </row>
    <row r="7" spans="1:145" s="61" customFormat="1">
      <c r="A7" s="62"/>
      <c r="B7" s="68">
        <v>2023</v>
      </c>
      <c r="C7" s="68">
        <v>264075</v>
      </c>
      <c r="D7" s="68">
        <v>47</v>
      </c>
      <c r="E7" s="68">
        <v>17</v>
      </c>
      <c r="F7" s="68">
        <v>5</v>
      </c>
      <c r="G7" s="68">
        <v>0</v>
      </c>
      <c r="H7" s="68" t="s">
        <v>96</v>
      </c>
      <c r="I7" s="68" t="s">
        <v>97</v>
      </c>
      <c r="J7" s="68" t="s">
        <v>98</v>
      </c>
      <c r="K7" s="68" t="s">
        <v>99</v>
      </c>
      <c r="L7" s="68" t="s">
        <v>100</v>
      </c>
      <c r="M7" s="68" t="s">
        <v>101</v>
      </c>
      <c r="N7" s="76" t="s">
        <v>39</v>
      </c>
      <c r="O7" s="76" t="s">
        <v>102</v>
      </c>
      <c r="P7" s="76">
        <v>31.41</v>
      </c>
      <c r="Q7" s="76">
        <v>100</v>
      </c>
      <c r="R7" s="76">
        <v>4180</v>
      </c>
      <c r="S7" s="76">
        <v>12742</v>
      </c>
      <c r="T7" s="76">
        <v>303.08999999999997</v>
      </c>
      <c r="U7" s="76">
        <v>42.04</v>
      </c>
      <c r="V7" s="76">
        <v>3951</v>
      </c>
      <c r="W7" s="76">
        <v>3.07</v>
      </c>
      <c r="X7" s="76">
        <v>1286.97</v>
      </c>
      <c r="Y7" s="76">
        <v>64.069999999999993</v>
      </c>
      <c r="Z7" s="76">
        <v>76.75</v>
      </c>
      <c r="AA7" s="76">
        <v>78.459999999999994</v>
      </c>
      <c r="AB7" s="76">
        <v>65.19</v>
      </c>
      <c r="AC7" s="76">
        <v>67.150000000000006</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654.71</v>
      </c>
      <c r="BL7" s="76">
        <v>783.8</v>
      </c>
      <c r="BM7" s="76">
        <v>778.81</v>
      </c>
      <c r="BN7" s="76">
        <v>718.49</v>
      </c>
      <c r="BO7" s="76">
        <v>743.31</v>
      </c>
      <c r="BP7" s="76">
        <v>785.1</v>
      </c>
      <c r="BQ7" s="76">
        <v>90.63</v>
      </c>
      <c r="BR7" s="76">
        <v>85.61</v>
      </c>
      <c r="BS7" s="76">
        <v>89.18</v>
      </c>
      <c r="BT7" s="76">
        <v>93.81</v>
      </c>
      <c r="BU7" s="76">
        <v>97.84</v>
      </c>
      <c r="BV7" s="76">
        <v>65.37</v>
      </c>
      <c r="BW7" s="76">
        <v>68.11</v>
      </c>
      <c r="BX7" s="76">
        <v>67.23</v>
      </c>
      <c r="BY7" s="76">
        <v>61.82</v>
      </c>
      <c r="BZ7" s="76">
        <v>61.15</v>
      </c>
      <c r="CA7" s="76">
        <v>56.93</v>
      </c>
      <c r="CB7" s="76">
        <v>257.17</v>
      </c>
      <c r="CC7" s="76">
        <v>274.43</v>
      </c>
      <c r="CD7" s="76">
        <v>264.19</v>
      </c>
      <c r="CE7" s="76">
        <v>255.16</v>
      </c>
      <c r="CF7" s="76">
        <v>228.62</v>
      </c>
      <c r="CG7" s="76">
        <v>228.99</v>
      </c>
      <c r="CH7" s="76">
        <v>222.41</v>
      </c>
      <c r="CI7" s="76">
        <v>228.21</v>
      </c>
      <c r="CJ7" s="76">
        <v>246.9</v>
      </c>
      <c r="CK7" s="76">
        <v>250.43</v>
      </c>
      <c r="CL7" s="76">
        <v>271.14999999999998</v>
      </c>
      <c r="CM7" s="76">
        <v>46.38</v>
      </c>
      <c r="CN7" s="76">
        <v>46.38</v>
      </c>
      <c r="CO7" s="76">
        <v>46.38</v>
      </c>
      <c r="CP7" s="76">
        <v>44.43</v>
      </c>
      <c r="CQ7" s="76">
        <v>43.34</v>
      </c>
      <c r="CR7" s="76">
        <v>54.06</v>
      </c>
      <c r="CS7" s="76">
        <v>55.26</v>
      </c>
      <c r="CT7" s="76">
        <v>54.54</v>
      </c>
      <c r="CU7" s="76">
        <v>52.9</v>
      </c>
      <c r="CV7" s="76">
        <v>52.63</v>
      </c>
      <c r="CW7" s="76">
        <v>49.87</v>
      </c>
      <c r="CX7" s="76">
        <v>94.37</v>
      </c>
      <c r="CY7" s="76">
        <v>94.83</v>
      </c>
      <c r="CZ7" s="76">
        <v>94.43</v>
      </c>
      <c r="DA7" s="76">
        <v>94.83</v>
      </c>
      <c r="DB7" s="76">
        <v>95.01</v>
      </c>
      <c r="DC7" s="76">
        <v>90.11</v>
      </c>
      <c r="DD7" s="76">
        <v>90.52</v>
      </c>
      <c r="DE7" s="76">
        <v>90.3</v>
      </c>
      <c r="DF7" s="76">
        <v>90.3</v>
      </c>
      <c r="DG7" s="76">
        <v>90.32</v>
      </c>
      <c r="DH7" s="76">
        <v>87.54</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2.e-002</v>
      </c>
      <c r="EK7" s="76">
        <v>2.e-002</v>
      </c>
      <c r="EL7" s="76">
        <v>1.e-002</v>
      </c>
      <c r="EM7" s="76">
        <v>1.e-002</v>
      </c>
      <c r="EN7" s="76">
        <v>2.e-002</v>
      </c>
      <c r="EO7" s="76">
        <v>2.e-002</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Atsushi-Kobayashi</cp:lastModifiedBy>
  <dcterms:created xsi:type="dcterms:W3CDTF">2025-01-24T07:35:22Z</dcterms:created>
  <dcterms:modified xsi:type="dcterms:W3CDTF">2025-01-29T08:16:30Z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2025-01-29T08:16:30Z</vt:filetime>
  </property>
</Properties>
</file>