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6VOajZcRD+6bIiTZpNoyGFqkhmZtlTVDZxoH+jwpSWQvyhM76Iv7pntOPqAEUZxhT9zcc/B/pip8si/smhUMw==" workbookSaltValue="FU+XiL3ZxOZBqKUO0hUBNA=="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<sst xmlns="http://schemas.openxmlformats.org/spreadsheetml/2006/main" xmlns:r="http://schemas.openxmlformats.org/officeDocument/2006/relationships" count="116" uniqueCount="116">
  <si>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</si>
  <si>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</si>
  <si>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</si>
  <si>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</si>
  <si>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</si>
  <si>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</si>
  <si>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</si>
  <si>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</si>
  <si>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</si>
  <si>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</si>
  <si>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</si>
  <si>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</si>
  <si>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</si>
  <si>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</si>
  <si>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</si>
  <si>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</si>
  <si>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</si>
  <si>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</si>
  <si>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</si>
  <si>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</si>
  <si>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</si>
  <si>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</si>
  <si>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</si>
  <si>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t>①収益的収支比率
　119.16％となり単年度収支が黒字になっているが、総収益について、使用料以外の収入（一般会計からの繰入金）に依存しており、さらに経費削減等に取り組む必要がある。
④企業債残高対事業規模比率
　平成28年度から営業収益で賄えない企業債償還金全額を基準内繰入（分流式下水道等）に改めたことにより0%となった。
⑤経費回収率
　類似団体平均を上回り67%であるが、使用料で汚水処理費を賄えておらず、一般会計からの繰入金で補っている。
⑥汚水処理原価
　昨年度より原価は下回ったが、全国平均及び類似団体平均と比較すると高い状況となっている。
⑦施設利用率
　全国平均及び類似団体平均を下回り、ほぼ同率の状況が続いている。
⑧水洗化率
　処理区域内人口には、集合処理区域外（個人管理の浄化槽人口も含む）の人口を、水洗便所設置済人口には、当事業（町設置及び町管理の浄化槽人口）の人口を計上していることにより、水洗化率が低くなっている。</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</si>
  <si>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</si>
  <si>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</si>
  <si>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</si>
  <si>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</si>
  <si>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</si>
  <si>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</si>
  <si>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</si>
  <si>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</si>
  <si>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</si>
  <si>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</si>
  <si>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</si>
  <si>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</si>
  <si>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</si>
  <si>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</si>
  <si>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</si>
  <si>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</si>
  <si>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</si>
  <si>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</si>
  <si>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</si>
  <si>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</si>
  <si>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</si>
  <si>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</si>
  <si>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</si>
  <si>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</si>
  <si>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</si>
  <si>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</si>
  <si>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</si>
  <si>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</si>
  <si>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</si>
  <si>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</si>
  <si>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</si>
  <si>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</si>
  <si>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</si>
  <si>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</si>
  <si>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</si>
  <si>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</si>
  <si>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</si>
  <si>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</si>
  <si>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</si>
  <si>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</si>
  <si>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</si>
  <si>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</si>
  <si>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</si>
  <si>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</si>
  <si>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</si>
  <si>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</si>
  <si>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</si>
  <si>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</si>
  <si>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</si>
  <si>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</si>
  <si>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</si>
  <si>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</si>
  <si>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</si>
  <si>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</si>
  <si>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</si>
  <si>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</si>
  <si>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</si>
  <si>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</si>
  <si>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</si>
  <si>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</si>
  <si>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</si>
  <si>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</si>
  <si>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</si>
  <si>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</si>
  <si>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</si>
  <si>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</si>
  <si>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</si>
  <si>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</si>
  <si>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</si>
  <si>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</si>
  <si>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</si>
  <si>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</si>
  <si>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</si>
  <si>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</si>
  <si>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</si>
  <si>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</si>
  <si>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</si>
  <si>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</si>
  <si>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</si>
  <si>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</si>
  <si>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</si>
  <si>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</si>
  <si>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</si>
  <si>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</si>
  <si>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</si>
  <si>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</si>
  <si>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</si>
  <si>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</si>
  <si>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</si>
  <si>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</si>
  <si>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該当数値なし。</t>
  </si>
  <si>
    <t>　本町の下水道使用料は、全国平均よりも相当高額な料金体系となっているが、一般会計から基準外の繰入をしなければ赤字となるような経営状況である。
　特に町への帰属浄化槽が、今後経年劣化による機械設備や槽本体の修繕、更新に伴うなど多額のコストが必要となるため、徹底した維持管理費の削減を検討・実施していく必要がある。
　また、根底にある人口減少問題については、町全体で連携を図りながら移住定住対策を講じ推進していく必要がある。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</si>
</sst>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99.35</c:v>
                </c:pt>
                <c:pt idx="1">
                  <c:v>100.09</c:v>
                </c:pt>
                <c:pt idx="2">
                  <c:v>100</c:v>
                </c:pt>
                <c:pt idx="3">
                  <c:v>99.95</c:v>
                </c:pt>
                <c:pt idx="4">
                  <c:v>119.16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270.57</c:v>
                </c:pt>
                <c:pt idx="1">
                  <c:v>294.27</c:v>
                </c:pt>
                <c:pt idx="2">
                  <c:v>294.08999999999997</c:v>
                </c:pt>
                <c:pt idx="3">
                  <c:v>294.08999999999997</c:v>
                </c:pt>
                <c:pt idx="4">
                  <c:v>338.47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58.06</c:v>
                </c:pt>
                <c:pt idx="1">
                  <c:v>59.13</c:v>
                </c:pt>
                <c:pt idx="2">
                  <c:v>58.69</c:v>
                </c:pt>
                <c:pt idx="3">
                  <c:v>60.02</c:v>
                </c:pt>
                <c:pt idx="4">
                  <c:v>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62.5</c:v>
                </c:pt>
                <c:pt idx="1">
                  <c:v>60.59</c:v>
                </c:pt>
                <c:pt idx="2">
                  <c:v>60</c:v>
                </c:pt>
                <c:pt idx="3">
                  <c:v>59.01</c:v>
                </c:pt>
                <c:pt idx="4">
                  <c:v>56.06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393.71</c:v>
                </c:pt>
                <c:pt idx="1">
                  <c:v>388.02</c:v>
                </c:pt>
                <c:pt idx="2">
                  <c:v>399.66</c:v>
                </c:pt>
                <c:pt idx="3">
                  <c:v>394.66</c:v>
                </c:pt>
                <c:pt idx="4">
                  <c:v>330.74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269.33</c:v>
                </c:pt>
                <c:pt idx="1">
                  <c:v>280.23</c:v>
                </c:pt>
                <c:pt idx="2">
                  <c:v>282.70999999999998</c:v>
                </c:pt>
                <c:pt idx="3">
                  <c:v>291.82</c:v>
                </c:pt>
                <c:pt idx="4">
                  <c:v>304.36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33.06</c:v>
                </c:pt>
                <c:pt idx="1">
                  <c:v>33.06</c:v>
                </c:pt>
                <c:pt idx="2">
                  <c:v>33.06</c:v>
                </c:pt>
                <c:pt idx="3">
                  <c:v>31.47</c:v>
                </c:pt>
                <c:pt idx="4">
                  <c:v>31.47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59.64</c:v>
                </c:pt>
                <c:pt idx="1">
                  <c:v>58.19</c:v>
                </c:pt>
                <c:pt idx="2">
                  <c:v>56.52</c:v>
                </c:pt>
                <c:pt idx="3">
                  <c:v>88.45</c:v>
                </c:pt>
                <c:pt idx="4">
                  <c:v>54.08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62.06</c:v>
                </c:pt>
                <c:pt idx="1">
                  <c:v>62.66</c:v>
                </c:pt>
                <c:pt idx="2">
                  <c:v>62.12</c:v>
                </c:pt>
                <c:pt idx="3">
                  <c:v>74.959999999999994</c:v>
                </c:pt>
                <c:pt idx="4">
                  <c:v>62.99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90.63</c:v>
                </c:pt>
                <c:pt idx="1">
                  <c:v>87.8</c:v>
                </c:pt>
                <c:pt idx="2">
                  <c:v>88.43</c:v>
                </c:pt>
                <c:pt idx="3">
                  <c:v>90.34</c:v>
                </c:pt>
                <c:pt idx="4">
                  <c:v>90.57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【349.83】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【307.86】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【53.65】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1"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12742</v>
      </c>
      <c r="AM8" s="21"/>
      <c r="AN8" s="21"/>
      <c r="AO8" s="21"/>
      <c r="AP8" s="21"/>
      <c r="AQ8" s="21"/>
      <c r="AR8" s="21"/>
      <c r="AS8" s="21"/>
      <c r="AT8" s="7">
        <f>データ!T6</f>
        <v>303.08999999999997</v>
      </c>
      <c r="AU8" s="7"/>
      <c r="AV8" s="7"/>
      <c r="AW8" s="7"/>
      <c r="AX8" s="7"/>
      <c r="AY8" s="7"/>
      <c r="AZ8" s="7"/>
      <c r="BA8" s="7"/>
      <c r="BB8" s="7">
        <f>データ!U6</f>
        <v>42.04</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36.15</v>
      </c>
      <c r="Q10" s="7"/>
      <c r="R10" s="7"/>
      <c r="S10" s="7"/>
      <c r="T10" s="7"/>
      <c r="U10" s="7"/>
      <c r="V10" s="7"/>
      <c r="W10" s="7">
        <f>データ!Q6</f>
        <v>100</v>
      </c>
      <c r="X10" s="7"/>
      <c r="Y10" s="7"/>
      <c r="Z10" s="7"/>
      <c r="AA10" s="7"/>
      <c r="AB10" s="7"/>
      <c r="AC10" s="7"/>
      <c r="AD10" s="21">
        <f>データ!R6</f>
        <v>4180</v>
      </c>
      <c r="AE10" s="21"/>
      <c r="AF10" s="21"/>
      <c r="AG10" s="21"/>
      <c r="AH10" s="21"/>
      <c r="AI10" s="21"/>
      <c r="AJ10" s="21"/>
      <c r="AK10" s="2"/>
      <c r="AL10" s="21">
        <f>データ!V6</f>
        <v>4547</v>
      </c>
      <c r="AM10" s="21"/>
      <c r="AN10" s="21"/>
      <c r="AO10" s="21"/>
      <c r="AP10" s="21"/>
      <c r="AQ10" s="21"/>
      <c r="AR10" s="21"/>
      <c r="AS10" s="21"/>
      <c r="AT10" s="7">
        <f>データ!W6</f>
        <v>297.42</v>
      </c>
      <c r="AU10" s="7"/>
      <c r="AV10" s="7"/>
      <c r="AW10" s="7"/>
      <c r="AX10" s="7"/>
      <c r="AY10" s="7"/>
      <c r="AZ10" s="7"/>
      <c r="BA10" s="7"/>
      <c r="BB10" s="7">
        <f>データ!X6</f>
        <v>15.29</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23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46</v>
      </c>
      <c r="F85" s="12" t="s">
        <v>48</v>
      </c>
      <c r="G85" s="12" t="s">
        <v>49</v>
      </c>
      <c r="H85" s="12" t="s">
        <v>43</v>
      </c>
      <c r="I85" s="12" t="s">
        <v>14</v>
      </c>
      <c r="J85" s="12" t="s">
        <v>50</v>
      </c>
      <c r="K85" s="12" t="s">
        <v>51</v>
      </c>
      <c r="L85" s="12" t="s">
        <v>1</v>
      </c>
      <c r="M85" s="12" t="s">
        <v>36</v>
      </c>
      <c r="N85" s="12" t="s">
        <v>52</v>
      </c>
      <c r="O85" s="12" t="s">
        <v>53</v>
      </c>
    </row>
    <row r="86" spans="1:78" hidden="1">
      <c r="B86" s="12"/>
      <c r="C86" s="12"/>
      <c r="D86" s="12"/>
      <c r="E86" s="12" t="str">
        <f>データ!AI6</f>
        <v/>
      </c>
      <c r="F86" s="12" t="s">
        <v>40</v>
      </c>
      <c r="G86" s="12" t="s">
        <v>40</v>
      </c>
      <c r="H86" s="12" t="str">
        <f>データ!BP6</f>
        <v>【349.83】</v>
      </c>
      <c r="I86" s="12" t="str">
        <f>データ!CA6</f>
        <v>【53.65】</v>
      </c>
      <c r="J86" s="12" t="str">
        <f>データ!CL6</f>
        <v>【307.86】</v>
      </c>
      <c r="K86" s="12" t="str">
        <f>データ!CW6</f>
        <v>【54.61】</v>
      </c>
      <c r="L86" s="12" t="str">
        <f>データ!DH6</f>
        <v>【85.31】</v>
      </c>
      <c r="M86" s="12" t="s">
        <v>40</v>
      </c>
      <c r="N86" s="12" t="s">
        <v>40</v>
      </c>
      <c r="O86" s="12" t="str">
        <f>データ!EO6</f>
        <v>【-】</v>
      </c>
    </row>
  </sheetData>
  <sheetProtection algorithmName="SHA-512" hashValue="LPXG7zHwzNy8iMm9z/fGXhcRcPj4nCto5h7b9edw4NPwFlNLAWJdJ7olZMhinM9Rg7DbV2IVS+N/G6WNc5i4Ow==" saltValue="pVKqJvkj9RigCp8jJGCHs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0</v>
      </c>
      <c r="C3" s="58" t="s">
        <v>59</v>
      </c>
      <c r="D3" s="58" t="s">
        <v>60</v>
      </c>
      <c r="E3" s="58" t="s">
        <v>7</v>
      </c>
      <c r="F3" s="58" t="s">
        <v>6</v>
      </c>
      <c r="G3" s="58" t="s">
        <v>26</v>
      </c>
      <c r="H3" s="64" t="s">
        <v>56</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28</v>
      </c>
      <c r="Z4" s="76"/>
      <c r="AA4" s="76"/>
      <c r="AB4" s="76"/>
      <c r="AC4" s="76"/>
      <c r="AD4" s="76"/>
      <c r="AE4" s="76"/>
      <c r="AF4" s="76"/>
      <c r="AG4" s="76"/>
      <c r="AH4" s="76"/>
      <c r="AI4" s="76"/>
      <c r="AJ4" s="76" t="s">
        <v>47</v>
      </c>
      <c r="AK4" s="76"/>
      <c r="AL4" s="76"/>
      <c r="AM4" s="76"/>
      <c r="AN4" s="76"/>
      <c r="AO4" s="76"/>
      <c r="AP4" s="76"/>
      <c r="AQ4" s="76"/>
      <c r="AR4" s="76"/>
      <c r="AS4" s="76"/>
      <c r="AT4" s="76"/>
      <c r="AU4" s="76" t="s">
        <v>31</v>
      </c>
      <c r="AV4" s="76"/>
      <c r="AW4" s="76"/>
      <c r="AX4" s="76"/>
      <c r="AY4" s="76"/>
      <c r="AZ4" s="76"/>
      <c r="BA4" s="76"/>
      <c r="BB4" s="76"/>
      <c r="BC4" s="76"/>
      <c r="BD4" s="76"/>
      <c r="BE4" s="76"/>
      <c r="BF4" s="76" t="s">
        <v>62</v>
      </c>
      <c r="BG4" s="76"/>
      <c r="BH4" s="76"/>
      <c r="BI4" s="76"/>
      <c r="BJ4" s="76"/>
      <c r="BK4" s="76"/>
      <c r="BL4" s="76"/>
      <c r="BM4" s="76"/>
      <c r="BN4" s="76"/>
      <c r="BO4" s="76"/>
      <c r="BP4" s="76"/>
      <c r="BQ4" s="76" t="s">
        <v>4</v>
      </c>
      <c r="BR4" s="76"/>
      <c r="BS4" s="76"/>
      <c r="BT4" s="76"/>
      <c r="BU4" s="76"/>
      <c r="BV4" s="76"/>
      <c r="BW4" s="76"/>
      <c r="BX4" s="76"/>
      <c r="BY4" s="76"/>
      <c r="BZ4" s="76"/>
      <c r="CA4" s="76"/>
      <c r="CB4" s="76" t="s">
        <v>63</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8</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90</v>
      </c>
      <c r="AE5" s="66" t="s">
        <v>92</v>
      </c>
      <c r="AF5" s="66" t="s">
        <v>93</v>
      </c>
      <c r="AG5" s="66" t="s">
        <v>94</v>
      </c>
      <c r="AH5" s="66" t="s">
        <v>95</v>
      </c>
      <c r="AI5" s="66" t="s">
        <v>45</v>
      </c>
      <c r="AJ5" s="66" t="s">
        <v>85</v>
      </c>
      <c r="AK5" s="66" t="s">
        <v>86</v>
      </c>
      <c r="AL5" s="66" t="s">
        <v>87</v>
      </c>
      <c r="AM5" s="66" t="s">
        <v>88</v>
      </c>
      <c r="AN5" s="66" t="s">
        <v>89</v>
      </c>
      <c r="AO5" s="66" t="s">
        <v>90</v>
      </c>
      <c r="AP5" s="66" t="s">
        <v>92</v>
      </c>
      <c r="AQ5" s="66" t="s">
        <v>93</v>
      </c>
      <c r="AR5" s="66" t="s">
        <v>94</v>
      </c>
      <c r="AS5" s="66" t="s">
        <v>95</v>
      </c>
      <c r="AT5" s="66" t="s">
        <v>91</v>
      </c>
      <c r="AU5" s="66" t="s">
        <v>85</v>
      </c>
      <c r="AV5" s="66" t="s">
        <v>86</v>
      </c>
      <c r="AW5" s="66" t="s">
        <v>87</v>
      </c>
      <c r="AX5" s="66" t="s">
        <v>88</v>
      </c>
      <c r="AY5" s="66" t="s">
        <v>89</v>
      </c>
      <c r="AZ5" s="66" t="s">
        <v>90</v>
      </c>
      <c r="BA5" s="66" t="s">
        <v>92</v>
      </c>
      <c r="BB5" s="66" t="s">
        <v>93</v>
      </c>
      <c r="BC5" s="66" t="s">
        <v>94</v>
      </c>
      <c r="BD5" s="66" t="s">
        <v>95</v>
      </c>
      <c r="BE5" s="66" t="s">
        <v>91</v>
      </c>
      <c r="BF5" s="66" t="s">
        <v>85</v>
      </c>
      <c r="BG5" s="66" t="s">
        <v>86</v>
      </c>
      <c r="BH5" s="66" t="s">
        <v>87</v>
      </c>
      <c r="BI5" s="66" t="s">
        <v>88</v>
      </c>
      <c r="BJ5" s="66" t="s">
        <v>89</v>
      </c>
      <c r="BK5" s="66" t="s">
        <v>90</v>
      </c>
      <c r="BL5" s="66" t="s">
        <v>92</v>
      </c>
      <c r="BM5" s="66" t="s">
        <v>93</v>
      </c>
      <c r="BN5" s="66" t="s">
        <v>94</v>
      </c>
      <c r="BO5" s="66" t="s">
        <v>95</v>
      </c>
      <c r="BP5" s="66" t="s">
        <v>91</v>
      </c>
      <c r="BQ5" s="66" t="s">
        <v>85</v>
      </c>
      <c r="BR5" s="66" t="s">
        <v>86</v>
      </c>
      <c r="BS5" s="66" t="s">
        <v>87</v>
      </c>
      <c r="BT5" s="66" t="s">
        <v>88</v>
      </c>
      <c r="BU5" s="66" t="s">
        <v>89</v>
      </c>
      <c r="BV5" s="66" t="s">
        <v>90</v>
      </c>
      <c r="BW5" s="66" t="s">
        <v>92</v>
      </c>
      <c r="BX5" s="66" t="s">
        <v>93</v>
      </c>
      <c r="BY5" s="66" t="s">
        <v>94</v>
      </c>
      <c r="BZ5" s="66" t="s">
        <v>95</v>
      </c>
      <c r="CA5" s="66" t="s">
        <v>91</v>
      </c>
      <c r="CB5" s="66" t="s">
        <v>85</v>
      </c>
      <c r="CC5" s="66" t="s">
        <v>86</v>
      </c>
      <c r="CD5" s="66" t="s">
        <v>87</v>
      </c>
      <c r="CE5" s="66" t="s">
        <v>88</v>
      </c>
      <c r="CF5" s="66" t="s">
        <v>89</v>
      </c>
      <c r="CG5" s="66" t="s">
        <v>90</v>
      </c>
      <c r="CH5" s="66" t="s">
        <v>92</v>
      </c>
      <c r="CI5" s="66" t="s">
        <v>93</v>
      </c>
      <c r="CJ5" s="66" t="s">
        <v>94</v>
      </c>
      <c r="CK5" s="66" t="s">
        <v>95</v>
      </c>
      <c r="CL5" s="66" t="s">
        <v>91</v>
      </c>
      <c r="CM5" s="66" t="s">
        <v>85</v>
      </c>
      <c r="CN5" s="66" t="s">
        <v>86</v>
      </c>
      <c r="CO5" s="66" t="s">
        <v>87</v>
      </c>
      <c r="CP5" s="66" t="s">
        <v>88</v>
      </c>
      <c r="CQ5" s="66" t="s">
        <v>89</v>
      </c>
      <c r="CR5" s="66" t="s">
        <v>90</v>
      </c>
      <c r="CS5" s="66" t="s">
        <v>92</v>
      </c>
      <c r="CT5" s="66" t="s">
        <v>93</v>
      </c>
      <c r="CU5" s="66" t="s">
        <v>94</v>
      </c>
      <c r="CV5" s="66" t="s">
        <v>95</v>
      </c>
      <c r="CW5" s="66" t="s">
        <v>91</v>
      </c>
      <c r="CX5" s="66" t="s">
        <v>85</v>
      </c>
      <c r="CY5" s="66" t="s">
        <v>86</v>
      </c>
      <c r="CZ5" s="66" t="s">
        <v>87</v>
      </c>
      <c r="DA5" s="66" t="s">
        <v>88</v>
      </c>
      <c r="DB5" s="66" t="s">
        <v>89</v>
      </c>
      <c r="DC5" s="66" t="s">
        <v>90</v>
      </c>
      <c r="DD5" s="66" t="s">
        <v>92</v>
      </c>
      <c r="DE5" s="66" t="s">
        <v>93</v>
      </c>
      <c r="DF5" s="66" t="s">
        <v>94</v>
      </c>
      <c r="DG5" s="66" t="s">
        <v>95</v>
      </c>
      <c r="DH5" s="66" t="s">
        <v>91</v>
      </c>
      <c r="DI5" s="66" t="s">
        <v>85</v>
      </c>
      <c r="DJ5" s="66" t="s">
        <v>86</v>
      </c>
      <c r="DK5" s="66" t="s">
        <v>87</v>
      </c>
      <c r="DL5" s="66" t="s">
        <v>88</v>
      </c>
      <c r="DM5" s="66" t="s">
        <v>89</v>
      </c>
      <c r="DN5" s="66" t="s">
        <v>90</v>
      </c>
      <c r="DO5" s="66" t="s">
        <v>92</v>
      </c>
      <c r="DP5" s="66" t="s">
        <v>93</v>
      </c>
      <c r="DQ5" s="66" t="s">
        <v>94</v>
      </c>
      <c r="DR5" s="66" t="s">
        <v>95</v>
      </c>
      <c r="DS5" s="66" t="s">
        <v>91</v>
      </c>
      <c r="DT5" s="66" t="s">
        <v>85</v>
      </c>
      <c r="DU5" s="66" t="s">
        <v>86</v>
      </c>
      <c r="DV5" s="66" t="s">
        <v>87</v>
      </c>
      <c r="DW5" s="66" t="s">
        <v>88</v>
      </c>
      <c r="DX5" s="66" t="s">
        <v>89</v>
      </c>
      <c r="DY5" s="66" t="s">
        <v>90</v>
      </c>
      <c r="DZ5" s="66" t="s">
        <v>92</v>
      </c>
      <c r="EA5" s="66" t="s">
        <v>93</v>
      </c>
      <c r="EB5" s="66" t="s">
        <v>94</v>
      </c>
      <c r="EC5" s="66" t="s">
        <v>95</v>
      </c>
      <c r="ED5" s="66" t="s">
        <v>91</v>
      </c>
      <c r="EE5" s="66" t="s">
        <v>85</v>
      </c>
      <c r="EF5" s="66" t="s">
        <v>86</v>
      </c>
      <c r="EG5" s="66" t="s">
        <v>87</v>
      </c>
      <c r="EH5" s="66" t="s">
        <v>88</v>
      </c>
      <c r="EI5" s="66" t="s">
        <v>89</v>
      </c>
      <c r="EJ5" s="66" t="s">
        <v>90</v>
      </c>
      <c r="EK5" s="66" t="s">
        <v>92</v>
      </c>
      <c r="EL5" s="66" t="s">
        <v>93</v>
      </c>
      <c r="EM5" s="66" t="s">
        <v>94</v>
      </c>
      <c r="EN5" s="66" t="s">
        <v>95</v>
      </c>
      <c r="EO5" s="66" t="s">
        <v>91</v>
      </c>
    </row>
    <row r="6" spans="1:145" s="55" customFormat="1">
      <c r="A6" s="56" t="s">
        <v>96</v>
      </c>
      <c r="B6" s="61">
        <f t="shared" ref="B6:X6" si="1">B7</f>
        <v>2023</v>
      </c>
      <c r="C6" s="61">
        <f t="shared" si="1"/>
        <v>264075</v>
      </c>
      <c r="D6" s="61">
        <f t="shared" si="1"/>
        <v>47</v>
      </c>
      <c r="E6" s="61">
        <f t="shared" si="1"/>
        <v>18</v>
      </c>
      <c r="F6" s="61">
        <f t="shared" si="1"/>
        <v>0</v>
      </c>
      <c r="G6" s="61">
        <f t="shared" si="1"/>
        <v>0</v>
      </c>
      <c r="H6" s="61" t="str">
        <f t="shared" si="1"/>
        <v>京都府　京丹波町</v>
      </c>
      <c r="I6" s="61" t="str">
        <f t="shared" si="1"/>
        <v>法非適用</v>
      </c>
      <c r="J6" s="61" t="str">
        <f t="shared" si="1"/>
        <v>下水道事業</v>
      </c>
      <c r="K6" s="61" t="str">
        <f t="shared" si="1"/>
        <v>特定地域生活排水処理</v>
      </c>
      <c r="L6" s="61" t="str">
        <f t="shared" si="1"/>
        <v>K2</v>
      </c>
      <c r="M6" s="61" t="str">
        <f t="shared" si="1"/>
        <v>非設置</v>
      </c>
      <c r="N6" s="69" t="str">
        <f t="shared" si="1"/>
        <v>-</v>
      </c>
      <c r="O6" s="69" t="str">
        <f t="shared" si="1"/>
        <v>該当数値なし</v>
      </c>
      <c r="P6" s="69">
        <f t="shared" si="1"/>
        <v>36.15</v>
      </c>
      <c r="Q6" s="69">
        <f t="shared" si="1"/>
        <v>100</v>
      </c>
      <c r="R6" s="69">
        <f t="shared" si="1"/>
        <v>4180</v>
      </c>
      <c r="S6" s="69">
        <f t="shared" si="1"/>
        <v>12742</v>
      </c>
      <c r="T6" s="69">
        <f t="shared" si="1"/>
        <v>303.08999999999997</v>
      </c>
      <c r="U6" s="69">
        <f t="shared" si="1"/>
        <v>42.04</v>
      </c>
      <c r="V6" s="69">
        <f t="shared" si="1"/>
        <v>4547</v>
      </c>
      <c r="W6" s="69">
        <f t="shared" si="1"/>
        <v>297.42</v>
      </c>
      <c r="X6" s="69">
        <f t="shared" si="1"/>
        <v>15.29</v>
      </c>
      <c r="Y6" s="77">
        <f t="shared" ref="Y6:AH6" si="2">IF(Y7="",NA(),Y7)</f>
        <v>99.35</v>
      </c>
      <c r="Z6" s="77">
        <f t="shared" si="2"/>
        <v>100.09</v>
      </c>
      <c r="AA6" s="77">
        <f t="shared" si="2"/>
        <v>100</v>
      </c>
      <c r="AB6" s="77">
        <f t="shared" si="2"/>
        <v>99.95</v>
      </c>
      <c r="AC6" s="77">
        <f t="shared" si="2"/>
        <v>119.16</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270.57</v>
      </c>
      <c r="BL6" s="77">
        <f t="shared" si="5"/>
        <v>294.27</v>
      </c>
      <c r="BM6" s="77">
        <f t="shared" si="5"/>
        <v>294.08999999999997</v>
      </c>
      <c r="BN6" s="77">
        <f t="shared" si="5"/>
        <v>294.08999999999997</v>
      </c>
      <c r="BO6" s="77">
        <f t="shared" si="5"/>
        <v>338.47</v>
      </c>
      <c r="BP6" s="69" t="str">
        <f>IF(BP7="","",IF(BP7="-","【-】","【"&amp;SUBSTITUTE(TEXT(BP7,"#,##0.00"),"-","△")&amp;"】"))</f>
        <v>【349.83】</v>
      </c>
      <c r="BQ6" s="77">
        <f t="shared" ref="BQ6:BZ6" si="6">IF(BQ7="",NA(),BQ7)</f>
        <v>58.06</v>
      </c>
      <c r="BR6" s="77">
        <f t="shared" si="6"/>
        <v>59.13</v>
      </c>
      <c r="BS6" s="77">
        <f t="shared" si="6"/>
        <v>58.69</v>
      </c>
      <c r="BT6" s="77">
        <f t="shared" si="6"/>
        <v>60.02</v>
      </c>
      <c r="BU6" s="77">
        <f t="shared" si="6"/>
        <v>67</v>
      </c>
      <c r="BV6" s="77">
        <f t="shared" si="6"/>
        <v>62.5</v>
      </c>
      <c r="BW6" s="77">
        <f t="shared" si="6"/>
        <v>60.59</v>
      </c>
      <c r="BX6" s="77">
        <f t="shared" si="6"/>
        <v>60</v>
      </c>
      <c r="BY6" s="77">
        <f t="shared" si="6"/>
        <v>59.01</v>
      </c>
      <c r="BZ6" s="77">
        <f t="shared" si="6"/>
        <v>56.06</v>
      </c>
      <c r="CA6" s="69" t="str">
        <f>IF(CA7="","",IF(CA7="-","【-】","【"&amp;SUBSTITUTE(TEXT(CA7,"#,##0.00"),"-","△")&amp;"】"))</f>
        <v>【53.65】</v>
      </c>
      <c r="CB6" s="77">
        <f t="shared" ref="CB6:CK6" si="7">IF(CB7="",NA(),CB7)</f>
        <v>393.71</v>
      </c>
      <c r="CC6" s="77">
        <f t="shared" si="7"/>
        <v>388.02</v>
      </c>
      <c r="CD6" s="77">
        <f t="shared" si="7"/>
        <v>399.66</v>
      </c>
      <c r="CE6" s="77">
        <f t="shared" si="7"/>
        <v>394.66</v>
      </c>
      <c r="CF6" s="77">
        <f t="shared" si="7"/>
        <v>330.74</v>
      </c>
      <c r="CG6" s="77">
        <f t="shared" si="7"/>
        <v>269.33</v>
      </c>
      <c r="CH6" s="77">
        <f t="shared" si="7"/>
        <v>280.23</v>
      </c>
      <c r="CI6" s="77">
        <f t="shared" si="7"/>
        <v>282.70999999999998</v>
      </c>
      <c r="CJ6" s="77">
        <f t="shared" si="7"/>
        <v>291.82</v>
      </c>
      <c r="CK6" s="77">
        <f t="shared" si="7"/>
        <v>304.36</v>
      </c>
      <c r="CL6" s="69" t="str">
        <f>IF(CL7="","",IF(CL7="-","【-】","【"&amp;SUBSTITUTE(TEXT(CL7,"#,##0.00"),"-","△")&amp;"】"))</f>
        <v>【307.86】</v>
      </c>
      <c r="CM6" s="77">
        <f t="shared" ref="CM6:CV6" si="8">IF(CM7="",NA(),CM7)</f>
        <v>33.06</v>
      </c>
      <c r="CN6" s="77">
        <f t="shared" si="8"/>
        <v>33.06</v>
      </c>
      <c r="CO6" s="77">
        <f t="shared" si="8"/>
        <v>33.06</v>
      </c>
      <c r="CP6" s="77">
        <f t="shared" si="8"/>
        <v>31.47</v>
      </c>
      <c r="CQ6" s="77">
        <f t="shared" si="8"/>
        <v>31.47</v>
      </c>
      <c r="CR6" s="77">
        <f t="shared" si="8"/>
        <v>59.64</v>
      </c>
      <c r="CS6" s="77">
        <f t="shared" si="8"/>
        <v>58.19</v>
      </c>
      <c r="CT6" s="77">
        <f t="shared" si="8"/>
        <v>56.52</v>
      </c>
      <c r="CU6" s="77">
        <f t="shared" si="8"/>
        <v>88.45</v>
      </c>
      <c r="CV6" s="77">
        <f t="shared" si="8"/>
        <v>54.08</v>
      </c>
      <c r="CW6" s="69" t="str">
        <f>IF(CW7="","",IF(CW7="-","【-】","【"&amp;SUBSTITUTE(TEXT(CW7,"#,##0.00"),"-","△")&amp;"】"))</f>
        <v>【54.61】</v>
      </c>
      <c r="CX6" s="77">
        <f t="shared" ref="CX6:DG6" si="9">IF(CX7="",NA(),CX7)</f>
        <v>62.06</v>
      </c>
      <c r="CY6" s="77">
        <f t="shared" si="9"/>
        <v>62.66</v>
      </c>
      <c r="CZ6" s="77">
        <f t="shared" si="9"/>
        <v>62.12</v>
      </c>
      <c r="DA6" s="77">
        <f t="shared" si="9"/>
        <v>74.959999999999994</v>
      </c>
      <c r="DB6" s="77">
        <f t="shared" si="9"/>
        <v>62.99</v>
      </c>
      <c r="DC6" s="77">
        <f t="shared" si="9"/>
        <v>90.63</v>
      </c>
      <c r="DD6" s="77">
        <f t="shared" si="9"/>
        <v>87.8</v>
      </c>
      <c r="DE6" s="77">
        <f t="shared" si="9"/>
        <v>88.43</v>
      </c>
      <c r="DF6" s="77">
        <f t="shared" si="9"/>
        <v>90.34</v>
      </c>
      <c r="DG6" s="77">
        <f t="shared" si="9"/>
        <v>90.57</v>
      </c>
      <c r="DH6" s="69" t="str">
        <f>IF(DH7="","",IF(DH7="-","【-】","【"&amp;SUBSTITUTE(TEXT(DH7,"#,##0.00"),"-","△")&amp;"】"))</f>
        <v>【85.31】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5" s="55" customFormat="1">
      <c r="A7" s="56"/>
      <c r="B7" s="62">
        <v>2023</v>
      </c>
      <c r="C7" s="62">
        <v>264075</v>
      </c>
      <c r="D7" s="62">
        <v>47</v>
      </c>
      <c r="E7" s="62">
        <v>18</v>
      </c>
      <c r="F7" s="62">
        <v>0</v>
      </c>
      <c r="G7" s="62">
        <v>0</v>
      </c>
      <c r="H7" s="62" t="s">
        <v>97</v>
      </c>
      <c r="I7" s="62" t="s">
        <v>98</v>
      </c>
      <c r="J7" s="62" t="s">
        <v>99</v>
      </c>
      <c r="K7" s="62" t="s">
        <v>100</v>
      </c>
      <c r="L7" s="62" t="s">
        <v>101</v>
      </c>
      <c r="M7" s="62" t="s">
        <v>102</v>
      </c>
      <c r="N7" s="70" t="s">
        <v>40</v>
      </c>
      <c r="O7" s="70" t="s">
        <v>103</v>
      </c>
      <c r="P7" s="70">
        <v>36.15</v>
      </c>
      <c r="Q7" s="70">
        <v>100</v>
      </c>
      <c r="R7" s="70">
        <v>4180</v>
      </c>
      <c r="S7" s="70">
        <v>12742</v>
      </c>
      <c r="T7" s="70">
        <v>303.08999999999997</v>
      </c>
      <c r="U7" s="70">
        <v>42.04</v>
      </c>
      <c r="V7" s="70">
        <v>4547</v>
      </c>
      <c r="W7" s="70">
        <v>297.42</v>
      </c>
      <c r="X7" s="70">
        <v>15.29</v>
      </c>
      <c r="Y7" s="70">
        <v>99.35</v>
      </c>
      <c r="Z7" s="70">
        <v>100.09</v>
      </c>
      <c r="AA7" s="70">
        <v>100</v>
      </c>
      <c r="AB7" s="70">
        <v>99.95</v>
      </c>
      <c r="AC7" s="70">
        <v>119.16</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270.57</v>
      </c>
      <c r="BL7" s="70">
        <v>294.27</v>
      </c>
      <c r="BM7" s="70">
        <v>294.08999999999997</v>
      </c>
      <c r="BN7" s="70">
        <v>294.08999999999997</v>
      </c>
      <c r="BO7" s="70">
        <v>338.47</v>
      </c>
      <c r="BP7" s="70">
        <v>349.83</v>
      </c>
      <c r="BQ7" s="70">
        <v>58.06</v>
      </c>
      <c r="BR7" s="70">
        <v>59.13</v>
      </c>
      <c r="BS7" s="70">
        <v>58.69</v>
      </c>
      <c r="BT7" s="70">
        <v>60.02</v>
      </c>
      <c r="BU7" s="70">
        <v>67</v>
      </c>
      <c r="BV7" s="70">
        <v>62.5</v>
      </c>
      <c r="BW7" s="70">
        <v>60.59</v>
      </c>
      <c r="BX7" s="70">
        <v>60</v>
      </c>
      <c r="BY7" s="70">
        <v>59.01</v>
      </c>
      <c r="BZ7" s="70">
        <v>56.06</v>
      </c>
      <c r="CA7" s="70">
        <v>53.65</v>
      </c>
      <c r="CB7" s="70">
        <v>393.71</v>
      </c>
      <c r="CC7" s="70">
        <v>388.02</v>
      </c>
      <c r="CD7" s="70">
        <v>399.66</v>
      </c>
      <c r="CE7" s="70">
        <v>394.66</v>
      </c>
      <c r="CF7" s="70">
        <v>330.74</v>
      </c>
      <c r="CG7" s="70">
        <v>269.33</v>
      </c>
      <c r="CH7" s="70">
        <v>280.23</v>
      </c>
      <c r="CI7" s="70">
        <v>282.70999999999998</v>
      </c>
      <c r="CJ7" s="70">
        <v>291.82</v>
      </c>
      <c r="CK7" s="70">
        <v>304.36</v>
      </c>
      <c r="CL7" s="70">
        <v>307.86</v>
      </c>
      <c r="CM7" s="70">
        <v>33.06</v>
      </c>
      <c r="CN7" s="70">
        <v>33.06</v>
      </c>
      <c r="CO7" s="70">
        <v>33.06</v>
      </c>
      <c r="CP7" s="70">
        <v>31.47</v>
      </c>
      <c r="CQ7" s="70">
        <v>31.47</v>
      </c>
      <c r="CR7" s="70">
        <v>59.64</v>
      </c>
      <c r="CS7" s="70">
        <v>58.19</v>
      </c>
      <c r="CT7" s="70">
        <v>56.52</v>
      </c>
      <c r="CU7" s="70">
        <v>88.45</v>
      </c>
      <c r="CV7" s="70">
        <v>54.08</v>
      </c>
      <c r="CW7" s="70">
        <v>54.61</v>
      </c>
      <c r="CX7" s="70">
        <v>62.06</v>
      </c>
      <c r="CY7" s="70">
        <v>62.66</v>
      </c>
      <c r="CZ7" s="70">
        <v>62.12</v>
      </c>
      <c r="DA7" s="70">
        <v>74.959999999999994</v>
      </c>
      <c r="DB7" s="70">
        <v>62.99</v>
      </c>
      <c r="DC7" s="70">
        <v>90.63</v>
      </c>
      <c r="DD7" s="70">
        <v>87.8</v>
      </c>
      <c r="DE7" s="70">
        <v>88.43</v>
      </c>
      <c r="DF7" s="70">
        <v>90.34</v>
      </c>
      <c r="DG7" s="70">
        <v>90.57</v>
      </c>
      <c r="DH7" s="70">
        <v>85.31</v>
      </c>
      <c r="DI7" s="70"/>
      <c r="DJ7" s="70"/>
      <c r="DK7" s="70"/>
      <c r="DL7" s="70"/>
      <c r="DM7" s="70"/>
      <c r="DN7" s="70"/>
      <c r="DO7" s="70"/>
      <c r="DP7" s="70"/>
      <c r="DQ7" s="70"/>
      <c r="DR7" s="70"/>
      <c r="DS7" s="70"/>
      <c r="DT7" s="70"/>
      <c r="DU7" s="70"/>
      <c r="DV7" s="70"/>
      <c r="DW7" s="70"/>
      <c r="DX7" s="70"/>
      <c r="DY7" s="70"/>
      <c r="DZ7" s="70"/>
      <c r="EA7" s="70"/>
      <c r="EB7" s="70"/>
      <c r="EC7" s="70"/>
      <c r="ED7" s="70"/>
      <c r="EE7" s="70" t="s">
        <v>40</v>
      </c>
      <c r="EF7" s="70" t="s">
        <v>40</v>
      </c>
      <c r="EG7" s="70" t="s">
        <v>40</v>
      </c>
      <c r="EH7" s="70" t="s">
        <v>40</v>
      </c>
      <c r="EI7" s="70" t="s">
        <v>40</v>
      </c>
      <c r="EJ7" s="70" t="s">
        <v>40</v>
      </c>
      <c r="EK7" s="70" t="s">
        <v>40</v>
      </c>
      <c r="EL7" s="70" t="s">
        <v>40</v>
      </c>
      <c r="EM7" s="70" t="s">
        <v>40</v>
      </c>
      <c r="EN7" s="70" t="s">
        <v>40</v>
      </c>
      <c r="EO7" s="70" t="s">
        <v>40</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Atsushi-Kobayashi</cp:lastModifiedBy>
  <dcterms:created xsi:type="dcterms:W3CDTF">2025-01-24T07:40:49Z</dcterms:created>
  <dcterms:modified xsi:type="dcterms:W3CDTF">2025-01-29T23:51:24Z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2025-01-29T23:51:24Z</vt:filetime>
  </property>
</Properties>
</file>