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下水道課\桝\決算統計\R05\経営比較分析表\"/>
    </mc:Choice>
  </mc:AlternateContent>
  <workbookProtection workbookAlgorithmName="SHA-512" workbookHashValue="uBIlq/VoMvv6zxhJ2eKWTrZVK47QReaYq2MHSmz3zbksN97KfJnd+bYYxV65OTmn+ZapEmwkyea30XYioiL4Pg==" workbookSaltValue="Fs6ZxazLuKo0UTVZztafF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<sst xmlns="http://schemas.openxmlformats.org/spreadsheetml/2006/main" count="236" uniqueCount="118">
  <si>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</si>
  <si>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</si>
  <si>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</si>
  <si>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</si>
  <si>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</si>
  <si>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</si>
  <si>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</si>
  <si>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</si>
  <si>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</si>
  <si>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</si>
  <si>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</si>
  <si>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</si>
  <si>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</si>
  <si>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</si>
  <si>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</si>
  <si>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</si>
  <si>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</si>
  <si>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</si>
  <si>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</si>
  <si>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</si>
  <si>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</si>
  <si>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</si>
  <si>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</si>
  <si>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</si>
  <si>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</si>
  <si>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</si>
  <si>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</si>
  <si>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</si>
  <si>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</si>
  <si>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</si>
  <si>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</si>
  <si>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</si>
  <si>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</si>
  <si>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</si>
  <si>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</si>
  <si>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</si>
  <si>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</si>
  <si>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</si>
  <si>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</si>
  <si>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</si>
  <si>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</si>
  <si>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</si>
  <si>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</si>
  <si>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</si>
  <si>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</si>
  <si>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</si>
  <si>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</si>
  <si>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</si>
  <si>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</si>
  <si>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</si>
  <si>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</si>
  <si>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</si>
  <si>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</si>
  <si>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</si>
  <si>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</si>
  <si>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</si>
  <si>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</si>
  <si>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</si>
  <si>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</si>
  <si>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</si>
  <si>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</si>
  <si>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</si>
  <si>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</si>
  <si>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</si>
  <si>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</si>
  <si>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</si>
  <si>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</si>
  <si>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</si>
  <si>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</si>
  <si>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</si>
  <si>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</si>
  <si>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</si>
  <si>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</si>
  <si>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</si>
  <si>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</si>
  <si>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</si>
  <si>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</si>
  <si>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</si>
  <si>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</si>
  <si>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</si>
  <si>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</si>
  <si>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</si>
  <si>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</si>
  <si>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</si>
  <si>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</si>
  <si>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</si>
  <si>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</si>
  <si>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</si>
  <si>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</si>
  <si>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</si>
  <si>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</si>
  <si>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</si>
  <si>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</si>
  <si>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</si>
  <si>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</si>
  <si>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</si>
  <si>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</si>
  <si>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</si>
  <si>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</si>
  <si>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</si>
  <si>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</si>
  <si>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</si>
  <si>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</si>
  <si>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</si>
  <si>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</si>
  <si>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</si>
  <si>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</si>
  <si>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</si>
  <si>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</si>
  <si>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</si>
  <si>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</si>
  <si>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</si>
  <si>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</si>
  <si>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</si>
  <si>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</si>
  <si>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上記の分析を踏まえ、以下のとおり取り組みます。　　　　　　　　　　　　　　　　　　　　　　　　　　　　　　〇適正な排水処理施設使用料の設定　　　　　　　　　　　　　　　　　　　　　　　　　・排水処理施設使用料の段階的プラス改定の計画的な実施　　　　　　　　　　　　　　　　　　　　　　　　　　　　　　〇水洗化人口の増加　　　　　　　　　　　　　　　　　　　　　　　　　　・未接続世帯等を対象とした、排水処理施設接続促進の広報、啓発の実施　　　　　　　　　　　　　　　　　　　　　　　　　　　　　　　　〇排水処理施設の維持管理　　　　　　　　　　　　　　　　　　　・下水道ストックマネジメント計画の策定と、計画推進による施設管理の最適化</t>
    <rPh sb="1" eb="3">
      <t>ジョウキ</t>
    </rPh>
    <rPh sb="4" eb="6">
      <t>ブンセキ</t>
    </rPh>
    <rPh sb="7" eb="8">
      <t>フ</t>
    </rPh>
    <rPh sb="11" eb="13">
      <t>イカ</t>
    </rPh>
    <rPh sb="17" eb="18">
      <t>ト</t>
    </rPh>
    <rPh sb="19" eb="20">
      <t>ク</t>
    </rPh>
    <rPh sb="55" eb="57">
      <t>テキセイ</t>
    </rPh>
    <rPh sb="58" eb="60">
      <t>ハイスイ</t>
    </rPh>
    <rPh sb="60" eb="64">
      <t>ショリシセツ</t>
    </rPh>
    <rPh sb="64" eb="67">
      <t>シヨウリョウ</t>
    </rPh>
    <rPh sb="68" eb="70">
      <t>セッテイ</t>
    </rPh>
    <rPh sb="96" eb="102">
      <t>ハイスイショリシセツ</t>
    </rPh>
    <rPh sb="102" eb="105">
      <t>シヨウリョウ</t>
    </rPh>
    <rPh sb="106" eb="109">
      <t>ダンカイテキ</t>
    </rPh>
    <rPh sb="112" eb="114">
      <t>カイテイ</t>
    </rPh>
    <rPh sb="115" eb="118">
      <t>ケイカクテキ</t>
    </rPh>
    <rPh sb="119" eb="121">
      <t>ジッシ</t>
    </rPh>
    <rPh sb="152" eb="155">
      <t>スイセンカ</t>
    </rPh>
    <rPh sb="155" eb="157">
      <t>ジンコウ</t>
    </rPh>
    <rPh sb="158" eb="160">
      <t>ゾウカ</t>
    </rPh>
    <rPh sb="187" eb="190">
      <t>ミセツゾク</t>
    </rPh>
    <rPh sb="190" eb="193">
      <t>セタイトウ</t>
    </rPh>
    <rPh sb="194" eb="196">
      <t>タイショウ</t>
    </rPh>
    <rPh sb="200" eb="204">
      <t>ハイスイショリ</t>
    </rPh>
    <rPh sb="204" eb="206">
      <t>シセツ</t>
    </rPh>
    <rPh sb="206" eb="208">
      <t>セツゾク</t>
    </rPh>
    <rPh sb="208" eb="210">
      <t>ソクシン</t>
    </rPh>
    <rPh sb="211" eb="213">
      <t>コウホウ</t>
    </rPh>
    <rPh sb="214" eb="216">
      <t>ケイハツ</t>
    </rPh>
    <rPh sb="217" eb="219">
      <t>ジッシ</t>
    </rPh>
    <rPh sb="252" eb="254">
      <t>ハイスイ</t>
    </rPh>
    <rPh sb="254" eb="258">
      <t>ショリシセツ</t>
    </rPh>
    <rPh sb="259" eb="263">
      <t>イジカンリ</t>
    </rPh>
    <rPh sb="283" eb="286">
      <t>ゲスイドウ</t>
    </rPh>
    <rPh sb="296" eb="298">
      <t>ケイカク</t>
    </rPh>
    <rPh sb="299" eb="301">
      <t>サクテイ</t>
    </rPh>
    <rPh sb="303" eb="305">
      <t>ケイカク</t>
    </rPh>
    <rPh sb="305" eb="307">
      <t>スイシン</t>
    </rPh>
    <rPh sb="310" eb="314">
      <t>シセツカンリ</t>
    </rPh>
    <rPh sb="315" eb="318">
      <t>サイテキカ</t>
    </rPh>
    <phoneticPr fontId="4"/>
  </si>
  <si>
    <t>農業集落排水事業の施設については、下水道事業に比べて設置年度が新しく、現時点においては、改良等の必要性は低い状況ですが、現状の把握と健全な将来像を見据え、下水道ストックマネジメントに基づく形で、施設管理の最適解に努めていきます。</t>
    <rPh sb="0" eb="2">
      <t>ノウギョウ</t>
    </rPh>
    <rPh sb="2" eb="6">
      <t>シュウラクハイスイ</t>
    </rPh>
    <rPh sb="6" eb="8">
      <t>ジギョウ</t>
    </rPh>
    <rPh sb="9" eb="11">
      <t>シセツ</t>
    </rPh>
    <rPh sb="17" eb="20">
      <t>ゲスイドウ</t>
    </rPh>
    <rPh sb="20" eb="22">
      <t>ジギョウ</t>
    </rPh>
    <rPh sb="23" eb="24">
      <t>クラ</t>
    </rPh>
    <rPh sb="26" eb="30">
      <t>セッチネンド</t>
    </rPh>
    <rPh sb="31" eb="32">
      <t>アタラ</t>
    </rPh>
    <rPh sb="35" eb="38">
      <t>ゲンジテン</t>
    </rPh>
    <rPh sb="44" eb="46">
      <t>カイリョウ</t>
    </rPh>
    <rPh sb="46" eb="47">
      <t>トウ</t>
    </rPh>
    <rPh sb="48" eb="51">
      <t>ヒツヨウセイ</t>
    </rPh>
    <rPh sb="52" eb="53">
      <t>ヒク</t>
    </rPh>
    <rPh sb="54" eb="56">
      <t>ジョウキョウ</t>
    </rPh>
    <rPh sb="60" eb="62">
      <t>ゲンジョウ</t>
    </rPh>
    <rPh sb="63" eb="65">
      <t>ハアク</t>
    </rPh>
    <rPh sb="66" eb="68">
      <t>ケンゼン</t>
    </rPh>
    <rPh sb="69" eb="72">
      <t>ショウライゾウ</t>
    </rPh>
    <rPh sb="73" eb="75">
      <t>ミス</t>
    </rPh>
    <rPh sb="77" eb="80">
      <t>ゲスイドウ</t>
    </rPh>
    <rPh sb="91" eb="92">
      <t>モト</t>
    </rPh>
    <rPh sb="94" eb="95">
      <t>カタチ</t>
    </rPh>
    <rPh sb="97" eb="99">
      <t>シセツ</t>
    </rPh>
    <rPh sb="99" eb="101">
      <t>カンリ</t>
    </rPh>
    <rPh sb="102" eb="105">
      <t>サイテキカイ</t>
    </rPh>
    <rPh sb="106" eb="107">
      <t>ツト</t>
    </rPh>
    <phoneticPr fontId="4"/>
  </si>
  <si>
    <t>　収益的収支比率が１００％を大幅に下回っていることや類似団体と比較して経費回収率が低く、汚水処理原価が高い等、効率の悪い経営状況となっています。その要因としては、町の施策として下水道区域と同等の使用料としていることが大きく影響していることや処理区域内人口一人あたりの投資額が多いことなどが挙げられます。改善策として、急激な住民負担とならないよう段階的な使用料の値上げを計画的に行うこととし、平成２９年度と令和５年度に実施しました。令和５年度は町の施策として、下水道使用料と同等の平均改定率13.10％の改定を行い、下水道区域と同等に「経営の健全化」の向上に努めます。また、引き続き、未接続世帯に対する排水処理施設接続の啓発の取組は実施し、「経営の効率化」に努めていき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カイシュウリツ</t>
    </rPh>
    <rPh sb="41" eb="42">
      <t>ヒク</t>
    </rPh>
    <rPh sb="44" eb="48">
      <t>オスイショリ</t>
    </rPh>
    <rPh sb="48" eb="50">
      <t>ゲンカ</t>
    </rPh>
    <rPh sb="51" eb="52">
      <t>タカ</t>
    </rPh>
    <rPh sb="53" eb="54">
      <t>ナド</t>
    </rPh>
    <rPh sb="55" eb="57">
      <t>コウリツ</t>
    </rPh>
    <rPh sb="58" eb="59">
      <t>ワル</t>
    </rPh>
    <rPh sb="60" eb="62">
      <t>ケイエイ</t>
    </rPh>
    <rPh sb="62" eb="64">
      <t>ジョウキョウ</t>
    </rPh>
    <rPh sb="74" eb="76">
      <t>ヨウイン</t>
    </rPh>
    <rPh sb="81" eb="82">
      <t>チョウ</t>
    </rPh>
    <rPh sb="83" eb="85">
      <t>シサク</t>
    </rPh>
    <rPh sb="88" eb="91">
      <t>ゲスイドウ</t>
    </rPh>
    <rPh sb="91" eb="93">
      <t>クイキ</t>
    </rPh>
    <rPh sb="94" eb="96">
      <t>ドウトウ</t>
    </rPh>
    <rPh sb="97" eb="100">
      <t>シヨウリョウ</t>
    </rPh>
    <rPh sb="108" eb="109">
      <t>オオ</t>
    </rPh>
    <rPh sb="111" eb="113">
      <t>エイキョウ</t>
    </rPh>
    <rPh sb="120" eb="122">
      <t>ショリ</t>
    </rPh>
    <rPh sb="122" eb="124">
      <t>クイキ</t>
    </rPh>
    <rPh sb="124" eb="125">
      <t>ナイ</t>
    </rPh>
    <rPh sb="125" eb="127">
      <t>ジンコウ</t>
    </rPh>
    <rPh sb="151" eb="154">
      <t>カイゼンサク</t>
    </rPh>
    <rPh sb="158" eb="160">
      <t>キュウゲキ</t>
    </rPh>
    <rPh sb="161" eb="163">
      <t>ジュウミン</t>
    </rPh>
    <rPh sb="163" eb="165">
      <t>フタン</t>
    </rPh>
    <rPh sb="172" eb="175">
      <t>ダンカイテキ</t>
    </rPh>
    <rPh sb="176" eb="179">
      <t>シヨウリョウ</t>
    </rPh>
    <rPh sb="180" eb="182">
      <t>ネア</t>
    </rPh>
    <rPh sb="184" eb="186">
      <t>ケイカク</t>
    </rPh>
    <rPh sb="186" eb="187">
      <t>テキ</t>
    </rPh>
    <rPh sb="188" eb="189">
      <t>オコナ</t>
    </rPh>
    <rPh sb="195" eb="197">
      <t>ヘイセイ</t>
    </rPh>
    <rPh sb="199" eb="201">
      <t>ネンド</t>
    </rPh>
    <rPh sb="202" eb="204">
      <t>レイワ</t>
    </rPh>
    <rPh sb="205" eb="207">
      <t>ネンド</t>
    </rPh>
    <rPh sb="208" eb="210">
      <t>ジッシ</t>
    </rPh>
    <rPh sb="215" eb="217">
      <t>レイワ</t>
    </rPh>
    <rPh sb="218" eb="220">
      <t>ネンド</t>
    </rPh>
    <rPh sb="221" eb="222">
      <t>チョウ</t>
    </rPh>
    <rPh sb="223" eb="225">
      <t>シサク</t>
    </rPh>
    <rPh sb="229" eb="235">
      <t>ゲスイドウシヨウリョウ</t>
    </rPh>
    <rPh sb="236" eb="238">
      <t>ドウトウ</t>
    </rPh>
    <rPh sb="239" eb="241">
      <t>ヘイキン</t>
    </rPh>
    <rPh sb="241" eb="244">
      <t>カイテイリツ</t>
    </rPh>
    <rPh sb="251" eb="253">
      <t>カイテイ</t>
    </rPh>
    <rPh sb="254" eb="255">
      <t>オコナ</t>
    </rPh>
    <rPh sb="257" eb="262">
      <t>ゲスイドウクイキ</t>
    </rPh>
    <rPh sb="263" eb="265">
      <t>ドウトウ</t>
    </rPh>
    <rPh sb="267" eb="269">
      <t>ケイエイ</t>
    </rPh>
    <rPh sb="270" eb="273">
      <t>ケンゼンカ</t>
    </rPh>
    <rPh sb="275" eb="277">
      <t>コウジョウ</t>
    </rPh>
    <rPh sb="278" eb="279">
      <t>ツト</t>
    </rPh>
    <rPh sb="286" eb="287">
      <t>ヒ</t>
    </rPh>
    <rPh sb="288" eb="289">
      <t>ツヅ</t>
    </rPh>
    <rPh sb="291" eb="292">
      <t>ミ</t>
    </rPh>
    <rPh sb="292" eb="294">
      <t>セツゾク</t>
    </rPh>
    <rPh sb="294" eb="296">
      <t>セタイ</t>
    </rPh>
    <rPh sb="297" eb="298">
      <t>タイ</t>
    </rPh>
    <rPh sb="300" eb="302">
      <t>ハイスイ</t>
    </rPh>
    <rPh sb="302" eb="304">
      <t>ショリ</t>
    </rPh>
    <rPh sb="304" eb="306">
      <t>シセツ</t>
    </rPh>
    <rPh sb="306" eb="308">
      <t>セツゾク</t>
    </rPh>
    <rPh sb="309" eb="311">
      <t>ケイハツ</t>
    </rPh>
    <rPh sb="312" eb="314">
      <t>トリクミ</t>
    </rPh>
    <rPh sb="315" eb="317">
      <t>ジッシ</t>
    </rPh>
    <rPh sb="320" eb="322">
      <t>ケイエイ</t>
    </rPh>
    <rPh sb="323" eb="326">
      <t>コウリツカ</t>
    </rPh>
    <rPh sb="328" eb="32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</si>
</sst>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BF-4B99-B61F-144165A566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4BF-4B99-B61F-144165A566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28.79</c:v>
                </c:pt>
                <c:pt idx="1">
                  <c:v>15.15</c:v>
                </c:pt>
                <c:pt idx="2">
                  <c:v>28.79</c:v>
                </c:pt>
                <c:pt idx="3">
                  <c:v>15.15</c:v>
                </c:pt>
                <c:pt idx="4">
                  <c:v>15.15</c:v>
                </c:pt>
              </c:numCache>
            </c:numRef>
          </c:val>
          <c:extLst>
            <c:ext xmlns:c16="http://schemas.microsoft.com/office/drawing/2014/chart" uri="{C3380CC4-5D6E-409C-BE32-E72D297353CC}">
              <c16:uniqueId val="{00000000-AB48-4606-8FD7-AD1FF82912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B48-4606-8FD7-AD1FF82912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71.430000000000007</c:v>
                </c:pt>
                <c:pt idx="1">
                  <c:v>72.849999999999994</c:v>
                </c:pt>
                <c:pt idx="2">
                  <c:v>75.239999999999995</c:v>
                </c:pt>
                <c:pt idx="3">
                  <c:v>76.47</c:v>
                </c:pt>
                <c:pt idx="4">
                  <c:v>79.5</c:v>
                </c:pt>
              </c:numCache>
            </c:numRef>
          </c:val>
          <c:extLst>
            <c:ext xmlns:c16="http://schemas.microsoft.com/office/drawing/2014/chart" uri="{C3380CC4-5D6E-409C-BE32-E72D297353CC}">
              <c16:uniqueId val="{00000000-3822-4F00-8DC8-52B7516B13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822-4F00-8DC8-52B7516B13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65.77</c:v>
                </c:pt>
                <c:pt idx="1">
                  <c:v>67.930000000000007</c:v>
                </c:pt>
                <c:pt idx="2">
                  <c:v>76.47</c:v>
                </c:pt>
                <c:pt idx="3">
                  <c:v>76.540000000000006</c:v>
                </c:pt>
                <c:pt idx="4">
                  <c:v>79.78</c:v>
                </c:pt>
              </c:numCache>
            </c:numRef>
          </c:val>
          <c:extLst>
            <c:ext xmlns:c16="http://schemas.microsoft.com/office/drawing/2014/chart" uri="{C3380CC4-5D6E-409C-BE32-E72D297353CC}">
              <c16:uniqueId val="{00000000-1095-4C11-B72F-9EFB709660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5-4C11-B72F-9EFB709660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A-477D-9057-4BE43B0457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A-477D-9057-4BE43B0457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9-48E6-857E-7BBE1DB886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9-48E6-857E-7BBE1DB886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58-4D6C-9253-75E2677B4D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8-4D6C-9253-75E2677B4D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7-4D42-8F34-14407CA2B1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7-4D42-8F34-14407CA2B1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896.76</c:v>
                </c:pt>
                <c:pt idx="1">
                  <c:v>8422.59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05-474E-9BE8-2A5A4D249B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A05-474E-9BE8-2A5A4D249B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24.75</c:v>
                </c:pt>
                <c:pt idx="1">
                  <c:v>24.82</c:v>
                </c:pt>
                <c:pt idx="2">
                  <c:v>22.59</c:v>
                </c:pt>
                <c:pt idx="3">
                  <c:v>22.01</c:v>
                </c:pt>
                <c:pt idx="4">
                  <c:v>25.6</c:v>
                </c:pt>
              </c:numCache>
            </c:numRef>
          </c:val>
          <c:extLst>
            <c:ext xmlns:c16="http://schemas.microsoft.com/office/drawing/2014/chart" uri="{C3380CC4-5D6E-409C-BE32-E72D297353CC}">
              <c16:uniqueId val="{00000000-68C9-437D-AB59-7C4882FF8F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8C9-437D-AB59-7C4882FF8F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623.89</c:v>
                </c:pt>
                <c:pt idx="1">
                  <c:v>633.57000000000005</c:v>
                </c:pt>
                <c:pt idx="2">
                  <c:v>699.19</c:v>
                </c:pt>
                <c:pt idx="3">
                  <c:v>721.03</c:v>
                </c:pt>
                <c:pt idx="4">
                  <c:v>618.26</c:v>
                </c:pt>
              </c:numCache>
            </c:numRef>
          </c:val>
          <c:extLst>
            <c:ext xmlns:c16="http://schemas.microsoft.com/office/drawing/2014/chart" uri="{C3380CC4-5D6E-409C-BE32-E72D297353CC}">
              <c16:uniqueId val="{00000000-7B5C-4440-9F38-93BD1E81AE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B5C-4440-9F38-93BD1E81AE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与謝野町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19777</v>
      </c>
      <c r="AM8" s="41"/>
      <c r="AN8" s="41"/>
      <c r="AO8" s="41"/>
      <c r="AP8" s="41"/>
      <c r="AQ8" s="41"/>
      <c r="AR8" s="41"/>
      <c r="AS8" s="41"/>
      <c r="AT8" s="34">
        <f>データ!T6</f>
        <v>108.38</v>
      </c>
      <c r="AU8" s="34"/>
      <c r="AV8" s="34"/>
      <c r="AW8" s="34"/>
      <c r="AX8" s="34"/>
      <c r="AY8" s="34"/>
      <c r="AZ8" s="34"/>
      <c r="BA8" s="34"/>
      <c r="BB8" s="34">
        <f>データ!U6</f>
        <v>182.48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1.02</v>
      </c>
      <c r="Q10" s="34"/>
      <c r="R10" s="34"/>
      <c r="S10" s="34"/>
      <c r="T10" s="34"/>
      <c r="U10" s="34"/>
      <c r="V10" s="34"/>
      <c r="W10" s="34">
        <f>データ!Q6</f>
        <v>96.16</v>
      </c>
      <c r="X10" s="34"/>
      <c r="Y10" s="34"/>
      <c r="Z10" s="34"/>
      <c r="AA10" s="34"/>
      <c r="AB10" s="34"/>
      <c r="AC10" s="34"/>
      <c r="AD10" s="41">
        <f>データ!R6</f>
        <v>3355</v>
      </c>
      <c r="AE10" s="41"/>
      <c r="AF10" s="41"/>
      <c r="AG10" s="41"/>
      <c r="AH10" s="41"/>
      <c r="AI10" s="41"/>
      <c r="AJ10" s="41"/>
      <c r="AK10" s="2"/>
      <c r="AL10" s="41">
        <f>データ!V6</f>
        <v>200</v>
      </c>
      <c r="AM10" s="41"/>
      <c r="AN10" s="41"/>
      <c r="AO10" s="41"/>
      <c r="AP10" s="41"/>
      <c r="AQ10" s="41"/>
      <c r="AR10" s="41"/>
      <c r="AS10" s="41"/>
      <c r="AT10" s="34">
        <f>データ!W6</f>
        <v>7.0000000000000007E-2</v>
      </c>
      <c r="AU10" s="34"/>
      <c r="AV10" s="34"/>
      <c r="AW10" s="34"/>
      <c r="AX10" s="34"/>
      <c r="AY10" s="34"/>
      <c r="AZ10" s="34"/>
      <c r="BA10" s="34"/>
      <c r="BB10" s="34">
        <f>データ!X6</f>
        <v>2857.14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9CS7zAULH7wAbSqNI4LKV8/CSXfEDjbf9Rnk5GOJX3ycSlq6iFrLNlqcVjEUtVT5xw0ykGXpyhgdWHogDZGnpg==" saltValue="88yIwR/IiWNpBUYnkHRc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264652</v>
      </c>
      <c r="D6" s="19">
        <f t="shared" si="3"/>
        <v>47</v>
      </c>
      <c r="E6" s="19">
        <f t="shared" si="3"/>
        <v>17</v>
      </c>
      <c r="F6" s="19">
        <f t="shared" si="3"/>
        <v>5</v>
      </c>
      <c r="G6" s="19">
        <f t="shared" si="3"/>
        <v>0</v>
      </c>
      <c r="H6" s="19" t="str">
        <f t="shared" si="3"/>
        <v>京都府　与謝野町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1.02</v>
      </c>
      <c r="Q6" s="20">
        <f t="shared" si="3"/>
        <v>96.16</v>
      </c>
      <c r="R6" s="20">
        <f t="shared" si="3"/>
        <v>3355</v>
      </c>
      <c r="S6" s="20">
        <f t="shared" si="3"/>
        <v>19777</v>
      </c>
      <c r="T6" s="20">
        <f t="shared" si="3"/>
        <v>108.38</v>
      </c>
      <c r="U6" s="20">
        <f t="shared" si="3"/>
        <v>182.48</v>
      </c>
      <c r="V6" s="20">
        <f t="shared" si="3"/>
        <v>200</v>
      </c>
      <c r="W6" s="20">
        <f t="shared" si="3"/>
        <v>7.0000000000000007E-2</v>
      </c>
      <c r="X6" s="20">
        <f t="shared" si="3"/>
        <v>2857.14</v>
      </c>
      <c r="Y6" s="21">
        <f>IF(Y7="",NA(),Y7)</f>
        <v>65.77</v>
      </c>
      <c r="Z6" s="21">
        <f t="shared" ref="Z6:AH6" si="4">IF(Z7="",NA(),Z7)</f>
        <v>67.930000000000007</v>
      </c>
      <c r="AA6" s="21">
        <f t="shared" si="4"/>
        <v>76.47</v>
      </c>
      <c r="AB6" s="21">
        <f t="shared" si="4"/>
        <v>76.540000000000006</v>
      </c>
      <c r="AC6" s="21">
        <f t="shared" si="4"/>
        <v>79.78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896.76</v>
      </c>
      <c r="BG6" s="21">
        <f t="shared" ref="BG6:BO6" si="7">IF(BG7="",NA(),BG7)</f>
        <v>8422.59</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24.75</v>
      </c>
      <c r="BR6" s="21">
        <f t="shared" ref="BR6:BZ6" si="8">IF(BR7="",NA(),BR7)</f>
        <v>24.82</v>
      </c>
      <c r="BS6" s="21">
        <f t="shared" si="8"/>
        <v>22.59</v>
      </c>
      <c r="BT6" s="21">
        <f t="shared" si="8"/>
        <v>22.01</v>
      </c>
      <c r="BU6" s="21">
        <f t="shared" si="8"/>
        <v>25.6</v>
      </c>
      <c r="BV6" s="21">
        <f t="shared" si="8"/>
        <v>57.31</v>
      </c>
      <c r="BW6" s="21">
        <f t="shared" si="8"/>
        <v>57.08</v>
      </c>
      <c r="BX6" s="21">
        <f t="shared" si="8"/>
        <v>56.26</v>
      </c>
      <c r="BY6" s="21">
        <f t="shared" si="8"/>
        <v>52.94</v>
      </c>
      <c r="BZ6" s="21">
        <f t="shared" si="8"/>
        <v>52.05</v>
      </c>
      <c r="CA6" s="20" t="str">
        <f>IF(CA7="","",IF(CA7="-","【-】","【"&amp;SUBSTITUTE(TEXT(CA7,"#,##0.00"),"-","△")&amp;"】"))</f>
        <v>【56.93】</v>
      </c>
      <c r="CB6" s="21">
        <f>IF(CB7="",NA(),CB7)</f>
        <v>623.89</v>
      </c>
      <c r="CC6" s="21">
        <f t="shared" ref="CC6:CK6" si="9">IF(CC7="",NA(),CC7)</f>
        <v>633.57000000000005</v>
      </c>
      <c r="CD6" s="21">
        <f t="shared" si="9"/>
        <v>699.19</v>
      </c>
      <c r="CE6" s="21">
        <f t="shared" si="9"/>
        <v>721.03</v>
      </c>
      <c r="CF6" s="21">
        <f t="shared" si="9"/>
        <v>618.26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28.79</v>
      </c>
      <c r="CN6" s="21">
        <f t="shared" ref="CN6:CV6" si="10">IF(CN7="",NA(),CN7)</f>
        <v>15.15</v>
      </c>
      <c r="CO6" s="21">
        <f t="shared" si="10"/>
        <v>28.79</v>
      </c>
      <c r="CP6" s="21">
        <f t="shared" si="10"/>
        <v>15.15</v>
      </c>
      <c r="CQ6" s="21">
        <f t="shared" si="10"/>
        <v>15.15</v>
      </c>
      <c r="CR6" s="21">
        <f t="shared" si="10"/>
        <v>50.14</v>
      </c>
      <c r="CS6" s="21">
        <f t="shared" si="10"/>
        <v>54.83</v>
      </c>
      <c r="CT6" s="21">
        <f t="shared" si="10"/>
        <v>66.53</v>
      </c>
      <c r="CU6" s="21">
        <f t="shared" si="10"/>
        <v>52.35</v>
      </c>
      <c r="CV6" s="21">
        <f t="shared" si="10"/>
        <v>46.25</v>
      </c>
      <c r="CW6" s="20" t="str">
        <f>IF(CW7="","",IF(CW7="-","【-】","【"&amp;SUBSTITUTE(TEXT(CW7,"#,##0.00"),"-","△")&amp;"】"))</f>
        <v>【49.87】</v>
      </c>
      <c r="CX6" s="21">
        <f>IF(CX7="",NA(),CX7)</f>
        <v>71.430000000000007</v>
      </c>
      <c r="CY6" s="21">
        <f t="shared" ref="CY6:DG6" si="11">IF(CY7="",NA(),CY7)</f>
        <v>72.849999999999994</v>
      </c>
      <c r="CZ6" s="21">
        <f t="shared" si="11"/>
        <v>75.239999999999995</v>
      </c>
      <c r="DA6" s="21">
        <f t="shared" si="11"/>
        <v>76.47</v>
      </c>
      <c r="DB6" s="21">
        <f t="shared" si="11"/>
        <v>79.5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264652</v>
      </c>
      <c r="D7" s="23">
        <v>47</v>
      </c>
      <c r="E7" s="23">
        <v>17</v>
      </c>
      <c r="F7" s="23">
        <v>5</v>
      </c>
      <c r="G7" s="23">
        <v>0</v>
      </c>
      <c r="H7" s="23" t="s">
        <v>97</v>
      </c>
      <c r="I7" s="23" t="s">
        <v>98</v>
      </c>
      <c r="J7" s="23" t="s">
        <v>99</v>
      </c>
      <c r="K7" s="23" t="s">
        <v>100</v>
      </c>
      <c r="L7" s="23" t="s">
        <v>101</v>
      </c>
      <c r="M7" s="23" t="s">
        <v>102</v>
      </c>
      <c r="N7" s="24" t="s">
        <v>103</v>
      </c>
      <c r="O7" s="24" t="s">
        <v>104</v>
      </c>
      <c r="P7" s="24">
        <v>1.02</v>
      </c>
      <c r="Q7" s="24">
        <v>96.16</v>
      </c>
      <c r="R7" s="24">
        <v>3355</v>
      </c>
      <c r="S7" s="24">
        <v>19777</v>
      </c>
      <c r="T7" s="24">
        <v>108.38</v>
      </c>
      <c r="U7" s="24">
        <v>182.48</v>
      </c>
      <c r="V7" s="24">
        <v>200</v>
      </c>
      <c r="W7" s="24">
        <v>7.0000000000000007E-2</v>
      </c>
      <c r="X7" s="24">
        <v>2857.14</v>
      </c>
      <c r="Y7" s="24">
        <v>65.77</v>
      </c>
      <c r="Z7" s="24">
        <v>67.930000000000007</v>
      </c>
      <c r="AA7" s="24">
        <v>76.47</v>
      </c>
      <c r="AB7" s="24">
        <v>76.540000000000006</v>
      </c>
      <c r="AC7" s="24">
        <v>79.78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896.76</v>
      </c>
      <c r="BG7" s="24">
        <v>8422.59</v>
      </c>
      <c r="BH7" s="24">
        <v>0</v>
      </c>
      <c r="BI7" s="24">
        <v>0</v>
      </c>
      <c r="BJ7" s="24">
        <v>0</v>
      </c>
      <c r="BK7" s="24">
        <v>826.83</v>
      </c>
      <c r="BL7" s="24">
        <v>867.83</v>
      </c>
      <c r="BM7" s="24">
        <v>791.76</v>
      </c>
      <c r="BN7" s="24">
        <v>900.82</v>
      </c>
      <c r="BO7" s="24">
        <v>839.21</v>
      </c>
      <c r="BP7" s="24">
        <v>785.1</v>
      </c>
      <c r="BQ7" s="24">
        <v>24.75</v>
      </c>
      <c r="BR7" s="24">
        <v>24.82</v>
      </c>
      <c r="BS7" s="24">
        <v>22.59</v>
      </c>
      <c r="BT7" s="24">
        <v>22.01</v>
      </c>
      <c r="BU7" s="24">
        <v>25.6</v>
      </c>
      <c r="BV7" s="24">
        <v>57.31</v>
      </c>
      <c r="BW7" s="24">
        <v>57.08</v>
      </c>
      <c r="BX7" s="24">
        <v>56.26</v>
      </c>
      <c r="BY7" s="24">
        <v>52.94</v>
      </c>
      <c r="BZ7" s="24">
        <v>52.05</v>
      </c>
      <c r="CA7" s="24">
        <v>56.93</v>
      </c>
      <c r="CB7" s="24">
        <v>623.89</v>
      </c>
      <c r="CC7" s="24">
        <v>633.57000000000005</v>
      </c>
      <c r="CD7" s="24">
        <v>699.19</v>
      </c>
      <c r="CE7" s="24">
        <v>721.03</v>
      </c>
      <c r="CF7" s="24">
        <v>618.26</v>
      </c>
      <c r="CG7" s="24">
        <v>273.52</v>
      </c>
      <c r="CH7" s="24">
        <v>274.99</v>
      </c>
      <c r="CI7" s="24">
        <v>282.08999999999997</v>
      </c>
      <c r="CJ7" s="24">
        <v>303.27999999999997</v>
      </c>
      <c r="CK7" s="24">
        <v>301.86</v>
      </c>
      <c r="CL7" s="24">
        <v>271.14999999999998</v>
      </c>
      <c r="CM7" s="24">
        <v>28.79</v>
      </c>
      <c r="CN7" s="24">
        <v>15.15</v>
      </c>
      <c r="CO7" s="24">
        <v>28.79</v>
      </c>
      <c r="CP7" s="24">
        <v>15.15</v>
      </c>
      <c r="CQ7" s="24">
        <v>15.15</v>
      </c>
      <c r="CR7" s="24">
        <v>50.14</v>
      </c>
      <c r="CS7" s="24">
        <v>54.83</v>
      </c>
      <c r="CT7" s="24">
        <v>66.53</v>
      </c>
      <c r="CU7" s="24">
        <v>52.35</v>
      </c>
      <c r="CV7" s="24">
        <v>46.25</v>
      </c>
      <c r="CW7" s="24">
        <v>49.87</v>
      </c>
      <c r="CX7" s="24">
        <v>71.430000000000007</v>
      </c>
      <c r="CY7" s="24">
        <v>72.849999999999994</v>
      </c>
      <c r="CZ7" s="24">
        <v>75.239999999999995</v>
      </c>
      <c r="DA7" s="24">
        <v>76.47</v>
      </c>
      <c r="DB7" s="24">
        <v>79.5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志賀　伸之</cp:lastModifiedBy>
  <cp:lastPrinted>2025-02-04T08:07:27Z</cp:lastPrinted>
  <dcterms:created xsi:type="dcterms:W3CDTF">2025-01-24T07:35:23Z</dcterms:created>
  <dcterms:modified xsi:type="dcterms:W3CDTF">2025-02-05T00:35:18Z</dcterms:modified>
  <cp:category/>
</cp:coreProperties>
</file>