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7" activeTab="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C39" i="9"/>
  <c r="CO38" i="9"/>
  <c r="BE38" i="9"/>
  <c r="AM38" i="9"/>
  <c r="C38" i="9"/>
  <c r="CO37" i="9"/>
  <c r="BE37" i="9"/>
  <c r="AM37" i="9"/>
  <c r="C37" i="9"/>
  <c r="CO36" i="9"/>
  <c r="BE36" i="9"/>
  <c r="AM36" i="9"/>
  <c r="C36" i="9"/>
  <c r="CO35" i="9"/>
  <c r="AM35" i="9"/>
  <c r="C35" i="9"/>
  <c r="CO34" i="9"/>
  <c r="BW34" i="9"/>
  <c r="BW35" i="9" s="1"/>
  <c r="BW36" i="9" s="1"/>
  <c r="BW37" i="9" s="1"/>
  <c r="BW38" i="9" s="1"/>
  <c r="BW39" i="9" s="1"/>
  <c r="BW40" i="9" s="1"/>
  <c r="BW41" i="9" s="1"/>
  <c r="BW42" i="9" s="1"/>
  <c r="BW43" i="9" s="1"/>
  <c r="AM34" i="9"/>
  <c r="C34" i="9"/>
  <c r="U34" i="9" l="1"/>
  <c r="U35" i="9" s="1"/>
  <c r="U36" i="9" s="1"/>
  <c r="U37" i="9" s="1"/>
  <c r="U38" i="9" s="1"/>
  <c r="U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<sst xmlns="http://schemas.openxmlformats.org/spreadsheetml/2006/main" count="1053" uniqueCount="552">
  <si>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</si>
  <si>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</si>
  <si>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</si>
  <si>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</si>
  <si>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</si>
  <si>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</si>
  <si>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</si>
  <si>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</si>
  <si>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</si>
  <si>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</si>
  <si>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</si>
  <si>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</si>
  <si>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</si>
  <si>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</si>
  <si>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</si>
  <si>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</si>
  <si>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</si>
  <si>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</si>
  <si>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</si>
  <si>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</si>
  <si>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</si>
  <si>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</si>
  <si>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</si>
  <si>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</si>
  <si>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</si>
  <si>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</si>
  <si>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</si>
  <si>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</si>
  <si>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</si>
  <si>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</si>
  <si>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</si>
  <si>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</si>
  <si>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</si>
  <si>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</si>
  <si>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</si>
  <si>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</si>
  <si>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</si>
  <si>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</si>
  <si>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</si>
  <si>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</si>
  <si>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</si>
  <si>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</si>
  <si>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</si>
  <si>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</si>
  <si>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</si>
  <si>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</si>
  <si>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</si>
  <si>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</si>
  <si>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</si>
  <si>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</si>
  <si>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</si>
  <si>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</si>
  <si>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</si>
  <si>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</si>
  <si>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</si>
  <si>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</si>
  <si>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</si>
  <si>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</si>
  <si>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</si>
  <si>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</si>
  <si>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</si>
  <si>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</si>
  <si>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</si>
  <si>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</si>
  <si>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</si>
  <si>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</si>
  <si>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</si>
  <si>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</si>
  <si>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</si>
  <si>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</si>
  <si>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</si>
  <si>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</si>
  <si>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</si>
  <si>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</si>
  <si>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</si>
  <si>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</si>
  <si>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</si>
  <si>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</si>
  <si>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</si>
  <si>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</si>
  <si>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</si>
  <si>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和束町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</si>
  <si>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</si>
  <si>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</si>
  <si>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</si>
  <si>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</si>
  <si>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</si>
  <si>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</si>
  <si>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</si>
  <si>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</si>
  <si>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</si>
  <si>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</si>
  <si>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</si>
  <si>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</si>
  <si>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</si>
  <si>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</si>
  <si>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</si>
  <si>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</si>
  <si>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</si>
  <si>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</si>
  <si>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</si>
  <si>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</si>
  <si>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</si>
  <si>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</si>
  <si>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</si>
  <si>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</si>
  <si>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</si>
  <si>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-10.3</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</si>
  <si>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</si>
  <si>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</si>
  <si>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</si>
  <si>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</si>
  <si>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</si>
  <si>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</si>
  <si>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</si>
  <si>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</si>
  <si>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</si>
  <si>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</si>
  <si>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</si>
  <si>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</si>
  <si>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</si>
  <si>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</si>
  <si>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</si>
  <si>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</si>
  <si>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</si>
  <si>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</si>
  <si>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</si>
  <si>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</si>
  <si>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</si>
  <si>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</si>
  <si>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</si>
  <si>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</si>
  <si>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</si>
  <si>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</si>
  <si>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</si>
  <si>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</si>
  <si>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</si>
  <si>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</si>
  <si>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</si>
  <si>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</si>
  <si>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</si>
  <si>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</si>
  <si>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</si>
  <si>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</si>
  <si>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</si>
  <si>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</si>
  <si>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</si>
  <si>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</si>
  <si>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</si>
  <si>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</si>
  <si>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</si>
  <si>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</si>
  <si>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</si>
  <si>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</si>
  <si>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</si>
  <si>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</si>
  <si>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</si>
  <si>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</si>
  <si>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</si>
  <si>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</si>
  <si>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</si>
  <si>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</si>
  <si>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</si>
  <si>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</si>
  <si>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</si>
  <si>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</si>
  <si>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</si>
  <si>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</si>
  <si>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</si>
  <si>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</si>
  <si>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</si>
  <si>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</si>
  <si>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</si>
  <si>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</si>
  <si>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</si>
  <si>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</si>
  <si>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</si>
  <si>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</si>
  <si>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</si>
  <si>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</si>
  <si>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</si>
  <si>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</si>
  <si>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</si>
  <si>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</si>
  <si>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</si>
  <si>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</si>
  <si>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</si>
  <si>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</si>
  <si>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</si>
  <si>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</si>
  <si>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</si>
  <si>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</si>
  <si>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</si>
  <si>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</si>
  <si>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京都府和束町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</si>
  <si>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</si>
  <si>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</si>
  <si>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</si>
  <si>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</si>
  <si>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</si>
  <si>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</si>
  <si>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</si>
  <si>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</si>
  <si>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</si>
  <si>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</si>
  <si>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</si>
  <si>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</si>
  <si>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</si>
  <si>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</si>
  <si>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</si>
  <si>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</si>
  <si>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</si>
  <si>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</si>
  <si>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</si>
  <si>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</si>
  <si>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</si>
  <si>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</si>
  <si>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</si>
  <si>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</si>
  <si>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</si>
  <si>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</si>
  <si>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</si>
  <si>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</si>
  <si>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</si>
  <si>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</si>
  <si>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</si>
  <si>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</si>
  <si>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</si>
  <si>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</si>
  <si>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</si>
  <si>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</si>
  <si>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</si>
  <si>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</si>
  <si>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</si>
  <si>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</si>
  <si>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</si>
  <si>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</si>
  <si>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</si>
  <si>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</si>
  <si>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</si>
  <si>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</si>
  <si>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</si>
  <si>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</si>
  <si>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</si>
  <si>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</si>
  <si>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</si>
  <si>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</si>
  <si>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</si>
  <si>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</si>
  <si>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</si>
  <si>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</si>
  <si>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</si>
  <si>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</si>
  <si>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</si>
  <si>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</si>
  <si>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</si>
  <si>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</si>
  <si>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</si>
  <si>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</si>
  <si>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</si>
  <si>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</si>
  <si>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</si>
  <si>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</si>
  <si>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</si>
  <si>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</si>
  <si>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</si>
  <si>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</si>
  <si>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</si>
  <si>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</si>
  <si>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</si>
  <si>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</si>
  <si>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</si>
  <si>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</si>
  <si>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</si>
  <si>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</si>
  <si>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</si>
  <si>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</si>
  <si>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</si>
  <si>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</si>
  <si>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</si>
  <si>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</si>
  <si>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</si>
  <si>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</si>
  <si>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</si>
  <si>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</si>
  <si>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</si>
  <si>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</si>
  <si>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</si>
  <si>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</si>
  <si>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</si>
  <si>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</si>
  <si>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</si>
  <si>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</si>
  <si>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</si>
  <si>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</si>
  <si>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</si>
  <si>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</si>
  <si>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</si>
  <si>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</si>
  <si>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</si>
  <si>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</si>
  <si>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</si>
  <si>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</si>
  <si>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</si>
  <si>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</si>
  <si>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</si>
  <si>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</si>
  <si>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</si>
  <si>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</si>
  <si>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</si>
  <si>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</si>
  <si>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</si>
  <si>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</si>
  <si>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</si>
  <si>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</si>
  <si>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</si>
  <si>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病院</t>
    <phoneticPr fontId="5"/>
  </si>
  <si>
    <t>被保険者数(人)</t>
  </si>
  <si>
    <t>　繰出金</t>
    <phoneticPr fontId="5"/>
  </si>
  <si>
    <t>その他</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</si>
  <si>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</si>
  <si>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</si>
  <si>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</si>
  <si>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</si>
  <si>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</si>
  <si>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</si>
  <si>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</si>
  <si>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</si>
  <si>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</si>
  <si>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</si>
  <si>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</si>
  <si>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</si>
  <si>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</si>
  <si>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</si>
  <si>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</si>
  <si>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</si>
  <si>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</si>
  <si>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</si>
  <si>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</si>
  <si>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</si>
  <si>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</si>
  <si>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</si>
  <si>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</si>
  <si>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京都府和束町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</si>
  <si>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</si>
  <si>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</si>
  <si>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</si>
  <si>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</si>
  <si>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</si>
  <si>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</si>
  <si>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</si>
  <si>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</si>
  <si>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</si>
  <si>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</si>
  <si>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</si>
  <si>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</si>
  <si>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</si>
  <si>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</si>
  <si>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</si>
  <si>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</si>
  <si>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</si>
  <si>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</si>
  <si>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</si>
  <si>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</si>
  <si>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</si>
  <si>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</si>
  <si>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</si>
  <si>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</si>
  <si>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</si>
  <si>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</si>
  <si>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</si>
  <si>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</si>
  <si>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</si>
  <si>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</si>
  <si>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</si>
  <si>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</si>
  <si>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</si>
  <si>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</si>
  <si>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</si>
  <si>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介護保険特別会計（保険事業勘定）</t>
    <phoneticPr fontId="5"/>
  </si>
  <si>
    <t>介護保険特別会計（サービス事業勘定）</t>
    <phoneticPr fontId="5"/>
  </si>
  <si>
    <t>後期高齢者医療事業</t>
    <phoneticPr fontId="5"/>
  </si>
  <si>
    <t>和束町訪問看護ステーション</t>
    <phoneticPr fontId="5"/>
  </si>
  <si>
    <t>簡易水道事業特別会計</t>
    <phoneticPr fontId="5"/>
  </si>
  <si>
    <t>法非適用企業</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</si>
  <si>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</si>
  <si>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</si>
  <si>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</si>
  <si>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</si>
  <si>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</si>
  <si>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</si>
  <si>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</si>
  <si>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</si>
  <si>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</si>
  <si>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</si>
  <si>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</si>
  <si>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</si>
  <si>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</si>
  <si>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</si>
  <si>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</si>
  <si>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</si>
  <si>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</si>
  <si>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</si>
  <si>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</si>
  <si>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</si>
  <si>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</si>
  <si>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</si>
  <si>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</si>
  <si>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</si>
  <si>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</si>
  <si>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</si>
  <si>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</si>
  <si>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</si>
  <si>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</si>
  <si>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</si>
  <si>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</si>
  <si>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</si>
  <si>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</si>
  <si>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</si>
  <si>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</si>
  <si>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</si>
  <si>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</si>
  <si>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</si>
  <si>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</si>
  <si>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</si>
  <si>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</si>
  <si>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</si>
  <si>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</si>
  <si>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</si>
  <si>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</si>
  <si>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</si>
  <si>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</si>
  <si>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</si>
  <si>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</si>
  <si>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</si>
  <si>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</si>
  <si>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</si>
  <si>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</si>
  <si>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</si>
  <si>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</si>
  <si>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</si>
  <si>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</si>
  <si>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</si>
  <si>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</si>
  <si>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</si>
  <si>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</si>
  <si>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</si>
  <si>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</si>
  <si>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</si>
  <si>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</si>
  <si>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</si>
  <si>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</si>
  <si>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</si>
  <si>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</si>
  <si>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</si>
  <si>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</si>
  <si>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</si>
  <si>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</si>
  <si>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</si>
  <si>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</si>
  <si>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</si>
  <si>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</si>
  <si>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</si>
  <si>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</si>
  <si>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</si>
  <si>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</si>
  <si>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</si>
  <si>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</si>
  <si>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</si>
  <si>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</si>
  <si>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</si>
  <si>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</si>
  <si>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</si>
  <si>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</si>
  <si>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</si>
  <si>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</si>
  <si>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</si>
  <si>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</si>
  <si>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</si>
  <si>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</si>
  <si>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</si>
  <si>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</si>
  <si>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</si>
  <si>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</si>
  <si>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</si>
  <si>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</si>
  <si>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</si>
  <si>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</si>
  <si>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</si>
  <si>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</si>
  <si>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</si>
  <si>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</si>
  <si>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</si>
  <si>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</si>
  <si>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</si>
  <si>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</si>
  <si>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</si>
  <si>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</si>
  <si>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</si>
  <si>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</si>
  <si>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</si>
  <si>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</si>
  <si>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</si>
  <si>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</si>
  <si>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</si>
  <si>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</si>
  <si>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</si>
  <si>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</si>
  <si>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</si>
  <si>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</si>
  <si>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</si>
  <si>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</si>
  <si>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</si>
  <si>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</si>
  <si>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</si>
  <si>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</si>
  <si>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</si>
  <si>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</si>
  <si>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</si>
  <si>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</si>
  <si>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介護保険特別会計（保険事業勘定）</t>
  </si>
  <si>
    <t>簡易水道事業特別会計</t>
  </si>
  <si>
    <t>下水道事業特別会計</t>
  </si>
  <si>
    <t>国民健康保険特別会計（直診勘定）</t>
  </si>
  <si>
    <t>国民健康保険特別会計（事業勘定）</t>
  </si>
  <si>
    <t>▲ 0.20</t>
  </si>
  <si>
    <t>▲ 1.28</t>
  </si>
  <si>
    <t>▲ 0.39</t>
  </si>
  <si>
    <t>後期高齢者医療事業</t>
  </si>
  <si>
    <t>介護保険特別会計（サービス事業勘定）</t>
  </si>
  <si>
    <t>その他会計（赤字）</t>
  </si>
  <si>
    <t>その他会計（黒字）</t>
  </si>
  <si>
    <t>国民健康保険山城病院組合（病院事業会計）</t>
  </si>
  <si>
    <t>国民健康保険山城病院組合（介護老人保健施設事業会計）</t>
  </si>
  <si>
    <t>京都府市町村職員退職手当組合</t>
  </si>
  <si>
    <t>京都府市町村議会議員公務災害補償等組合</t>
  </si>
  <si>
    <t>相楽中部消防組合</t>
  </si>
  <si>
    <t>相楽郡広域事務組合（一般会計）</t>
    <rPh sb="2" eb="3">
      <t>グン</t>
    </rPh>
    <phoneticPr fontId="24"/>
  </si>
  <si>
    <t>相楽郡広域事務組合（相楽地区ふるさと市町村圏振興事業特別会計）</t>
    <rPh sb="0" eb="2">
      <t>ソウラク</t>
    </rPh>
    <rPh sb="2" eb="3">
      <t>グン</t>
    </rPh>
    <rPh sb="3" eb="5">
      <t>コウイキ</t>
    </rPh>
    <rPh sb="5" eb="7">
      <t>ジム</t>
    </rPh>
    <rPh sb="7" eb="9">
      <t>クミアイ</t>
    </rPh>
    <rPh sb="10" eb="12">
      <t>ソウラク</t>
    </rPh>
    <rPh sb="12" eb="14">
      <t>チク</t>
    </rPh>
    <rPh sb="18" eb="21">
      <t>シチョウソン</t>
    </rPh>
    <rPh sb="21" eb="22">
      <t>ケン</t>
    </rPh>
    <rPh sb="22" eb="24">
      <t>シンコウ</t>
    </rPh>
    <rPh sb="24" eb="26">
      <t>ジギョウ</t>
    </rPh>
    <rPh sb="26" eb="28">
      <t>トクベツ</t>
    </rPh>
    <rPh sb="28" eb="30">
      <t>カイケイ</t>
    </rPh>
    <phoneticPr fontId="24"/>
  </si>
  <si>
    <t>京都府自治会館管理組合</t>
  </si>
  <si>
    <t>京都府住宅新築資金等貸付事業管理組合（一般会計）</t>
  </si>
  <si>
    <t>京都府住宅新築資金等貸付事業管理組合（特別会計）</t>
  </si>
  <si>
    <t>京都府後期高齢者医療広域連合（一般会計）</t>
  </si>
  <si>
    <t>京都府後期高齢者医療広域連合（後期高齢者医療特別会計）</t>
  </si>
  <si>
    <t>相楽東部広域連合</t>
  </si>
  <si>
    <t>京都地方税機構</t>
  </si>
  <si>
    <t>-</t>
    <phoneticPr fontId="2"/>
  </si>
  <si>
    <t>-</t>
    <phoneticPr fontId="2"/>
  </si>
  <si>
    <t>-</t>
    <phoneticPr fontId="2"/>
  </si>
  <si>
    <t>財団法人和束町活性化センター</t>
    <rPh sb="0" eb="2">
      <t>ザイダン</t>
    </rPh>
    <rPh sb="2" eb="4">
      <t>ホウジン</t>
    </rPh>
    <rPh sb="4" eb="7">
      <t>ワヅカチョウ</t>
    </rPh>
    <rPh sb="7" eb="10">
      <t>カッセイカ</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</si>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</sst>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262834</c:v>
                </c:pt>
                <c:pt idx="1">
                  <c:v>334234</c:v>
                </c:pt>
                <c:pt idx="2">
                  <c:v>216155</c:v>
                </c:pt>
                <c:pt idx="3">
                  <c:v>228305</c:v>
                </c:pt>
                <c:pt idx="4">
                  <c:v>316331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71161</c:v>
                </c:pt>
                <c:pt idx="1">
                  <c:v>39371</c:v>
                </c:pt>
                <c:pt idx="2">
                  <c:v>37336</c:v>
                </c:pt>
                <c:pt idx="3">
                  <c:v>60019</c:v>
                </c:pt>
                <c:pt idx="4">
                  <c:v>85245</c:v>
                </c:pt>
              </c:numCache>
            </c:numRef>
          </c:val>
          <c:smooth val="0"/>
        </c:ser>
        <c:dLbls>
          <c:showLegendKey val="0"/>
          <c:showVal val="0"/>
          <c:showCatName val="0"/>
          <c:showSerName val="0"/>
          <c:showPercent val="0"/>
          <c:showBubbleSize val="0"/>
        </c:dLbls>
        <c:marker val="1"/>
        <c:smooth val="0"/>
        <c:axId val="114544640"/>
        <c:axId val="114546560"/>
      </c:lineChart>
      <c:catAx>
        <c:axId val="11454464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546560"/>
        <c:crosses val="autoZero"/>
        <c:auto val="1"/>
        <c:lblAlgn val="ctr"/>
        <c:lblOffset val="100"/>
        <c:tickLblSkip val="1"/>
        <c:tickMarkSkip val="1"/>
        <c:noMultiLvlLbl val="0"/>
      </c:catAx>
      <c:valAx>
        <c:axId val="11454656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5446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3.9</c:v>
                </c:pt>
                <c:pt idx="1">
                  <c:v>4.29</c:v>
                </c:pt>
                <c:pt idx="2">
                  <c:v>4.3499999999999996</c:v>
                </c:pt>
                <c:pt idx="3">
                  <c:v>4.0199999999999996</c:v>
                </c:pt>
                <c:pt idx="4">
                  <c:v>4.0999999999999996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10.3</c:v>
                </c:pt>
                <c:pt idx="1">
                  <c:v>16.309999999999999</c:v>
                </c:pt>
                <c:pt idx="2">
                  <c:v>24.88</c:v>
                </c:pt>
                <c:pt idx="3">
                  <c:v>29.74</c:v>
                </c:pt>
                <c:pt idx="4">
                  <c:v>31.73</c:v>
                </c:pt>
              </c:numCache>
            </c:numRef>
          </c:val>
        </c:ser>
        <c:dLbls>
          <c:showLegendKey val="0"/>
          <c:showVal val="0"/>
          <c:showCatName val="0"/>
          <c:showSerName val="0"/>
          <c:showPercent val="0"/>
          <c:showBubbleSize val="0"/>
        </c:dLbls>
        <c:gapWidth val="250"/>
        <c:overlap val="100"/>
        <c:axId val="123529856"/>
        <c:axId val="1235361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5.77</c:v>
                </c:pt>
                <c:pt idx="1">
                  <c:v>7.56</c:v>
                </c:pt>
                <c:pt idx="2">
                  <c:v>8.24</c:v>
                </c:pt>
                <c:pt idx="3">
                  <c:v>3.89</c:v>
                </c:pt>
                <c:pt idx="4">
                  <c:v>2.1</c:v>
                </c:pt>
              </c:numCache>
            </c:numRef>
          </c:val>
          <c:smooth val="0"/>
        </c:ser>
        <c:dLbls>
          <c:showLegendKey val="0"/>
          <c:showVal val="0"/>
          <c:showCatName val="0"/>
          <c:showSerName val="0"/>
          <c:showPercent val="0"/>
          <c:showBubbleSize val="0"/>
        </c:dLbls>
        <c:marker val="1"/>
        <c:smooth val="0"/>
        <c:axId val="123529856"/>
        <c:axId val="123536128"/>
      </c:lineChart>
      <c:catAx>
        <c:axId val="123529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3536128"/>
        <c:crosses val="autoZero"/>
        <c:auto val="1"/>
        <c:lblAlgn val="ctr"/>
        <c:lblOffset val="100"/>
        <c:tickLblSkip val="1"/>
        <c:tickMarkSkip val="1"/>
        <c:noMultiLvlLbl val="0"/>
      </c:catAx>
      <c:valAx>
        <c:axId val="123536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529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介護保険特別会計（サービス事業勘定）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0.01</c:v>
                </c:pt>
              </c:numCache>
            </c:numRef>
          </c:val>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0.11</c:v>
                </c:pt>
                <c:pt idx="2">
                  <c:v>#N/A</c:v>
                </c:pt>
                <c:pt idx="3">
                  <c:v>0.01</c:v>
                </c:pt>
                <c:pt idx="4">
                  <c:v>#N/A</c:v>
                </c:pt>
                <c:pt idx="5">
                  <c:v>0.02</c:v>
                </c:pt>
                <c:pt idx="6">
                  <c:v>#N/A</c:v>
                </c:pt>
                <c:pt idx="7">
                  <c:v>0.02</c:v>
                </c:pt>
                <c:pt idx="8">
                  <c:v>#N/A</c:v>
                </c:pt>
                <c:pt idx="9">
                  <c:v>0.02</c:v>
                </c:pt>
              </c:numCache>
            </c:numRef>
          </c:val>
        </c:ser>
        <c:ser>
          <c:idx val="4"/>
          <c:order val="4"/>
          <c:tx>
            <c:strRef>
              <c:f>データシート!$A$31</c:f>
              <c:strCache>
                <c:ptCount val="1"/>
                <c:pt idx="0">
                  <c:v>国民健康保険特別会計（事業勘定）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0.69</c:v>
                </c:pt>
                <c:pt idx="2">
                  <c:v>0.2</c:v>
                </c:pt>
                <c:pt idx="3">
                  <c:v>#N/A</c:v>
                </c:pt>
                <c:pt idx="4">
                  <c:v>1.28</c:v>
                </c:pt>
                <c:pt idx="5">
                  <c:v>#N/A</c:v>
                </c:pt>
                <c:pt idx="6">
                  <c:v>0.39</c:v>
                </c:pt>
                <c:pt idx="7">
                  <c:v>#N/A</c:v>
                </c:pt>
                <c:pt idx="8">
                  <c:v>#N/A</c:v>
                </c:pt>
                <c:pt idx="9">
                  <c:v>0.04</c:v>
                </c:pt>
              </c:numCache>
            </c:numRef>
          </c:val>
        </c:ser>
        <c:ser>
          <c:idx val="5"/>
          <c:order val="5"/>
          <c:tx>
            <c:strRef>
              <c:f>データシート!$A$32</c:f>
              <c:strCache>
                <c:ptCount val="1"/>
                <c:pt idx="0">
                  <c:v>国民健康保険特別会計（直診勘定）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7.0000000000000007E-2</c:v>
                </c:pt>
                <c:pt idx="2">
                  <c:v>#N/A</c:v>
                </c:pt>
                <c:pt idx="3">
                  <c:v>7.0000000000000007E-2</c:v>
                </c:pt>
                <c:pt idx="4">
                  <c:v>#N/A</c:v>
                </c:pt>
                <c:pt idx="5">
                  <c:v>0.17</c:v>
                </c:pt>
                <c:pt idx="6">
                  <c:v>#N/A</c:v>
                </c:pt>
                <c:pt idx="7">
                  <c:v>0.2</c:v>
                </c:pt>
                <c:pt idx="8">
                  <c:v>#N/A</c:v>
                </c:pt>
                <c:pt idx="9">
                  <c:v>0.14000000000000001</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0.24</c:v>
                </c:pt>
                <c:pt idx="2">
                  <c:v>#N/A</c:v>
                </c:pt>
                <c:pt idx="3">
                  <c:v>0.3</c:v>
                </c:pt>
                <c:pt idx="4">
                  <c:v>#N/A</c:v>
                </c:pt>
                <c:pt idx="5">
                  <c:v>0.2</c:v>
                </c:pt>
                <c:pt idx="6">
                  <c:v>#N/A</c:v>
                </c:pt>
                <c:pt idx="7">
                  <c:v>0.22</c:v>
                </c:pt>
                <c:pt idx="8">
                  <c:v>#N/A</c:v>
                </c:pt>
                <c:pt idx="9">
                  <c:v>0.18</c:v>
                </c:pt>
              </c:numCache>
            </c:numRef>
          </c:val>
        </c:ser>
        <c:ser>
          <c:idx val="7"/>
          <c:order val="7"/>
          <c:tx>
            <c:strRef>
              <c:f>データシート!$A$34</c:f>
              <c:strCache>
                <c:ptCount val="1"/>
                <c:pt idx="0">
                  <c:v>簡易水道事業特別会計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c:v>
                </c:pt>
                <c:pt idx="2">
                  <c:v>#N/A</c:v>
                </c:pt>
                <c:pt idx="3">
                  <c:v>0.2</c:v>
                </c:pt>
                <c:pt idx="4">
                  <c:v>#N/A</c:v>
                </c:pt>
                <c:pt idx="5">
                  <c:v>0.31</c:v>
                </c:pt>
                <c:pt idx="6">
                  <c:v>#N/A</c:v>
                </c:pt>
                <c:pt idx="7">
                  <c:v>0.36</c:v>
                </c:pt>
                <c:pt idx="8">
                  <c:v>#N/A</c:v>
                </c:pt>
                <c:pt idx="9">
                  <c:v>0.25</c:v>
                </c:pt>
              </c:numCache>
            </c:numRef>
          </c:val>
        </c:ser>
        <c:ser>
          <c:idx val="8"/>
          <c:order val="8"/>
          <c:tx>
            <c:strRef>
              <c:f>データシート!$A$35</c:f>
              <c:strCache>
                <c:ptCount val="1"/>
                <c:pt idx="0">
                  <c:v>介護保険特別会計（保険事業勘定）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0.94</c:v>
                </c:pt>
                <c:pt idx="2">
                  <c:v>#N/A</c:v>
                </c:pt>
                <c:pt idx="3">
                  <c:v>0.4</c:v>
                </c:pt>
                <c:pt idx="4">
                  <c:v>#N/A</c:v>
                </c:pt>
                <c:pt idx="5">
                  <c:v>0.45</c:v>
                </c:pt>
                <c:pt idx="6">
                  <c:v>#N/A</c:v>
                </c:pt>
                <c:pt idx="7">
                  <c:v>0.17</c:v>
                </c:pt>
                <c:pt idx="8">
                  <c:v>#N/A</c:v>
                </c:pt>
                <c:pt idx="9">
                  <c:v>0.46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3.9</c:v>
                </c:pt>
                <c:pt idx="2">
                  <c:v>#N/A</c:v>
                </c:pt>
                <c:pt idx="3">
                  <c:v>4.29</c:v>
                </c:pt>
                <c:pt idx="4">
                  <c:v>#N/A</c:v>
                </c:pt>
                <c:pt idx="5">
                  <c:v>4.3499999999999996</c:v>
                </c:pt>
                <c:pt idx="6">
                  <c:v>#N/A</c:v>
                </c:pt>
                <c:pt idx="7">
                  <c:v>4.0199999999999996</c:v>
                </c:pt>
                <c:pt idx="8">
                  <c:v>#N/A</c:v>
                </c:pt>
                <c:pt idx="9">
                  <c:v>4.0999999999999996</c:v>
                </c:pt>
              </c:numCache>
            </c:numRef>
          </c:val>
        </c:ser>
        <c:dLbls>
          <c:showLegendKey val="0"/>
          <c:showVal val="0"/>
          <c:showCatName val="0"/>
          <c:showSerName val="0"/>
          <c:showPercent val="0"/>
          <c:showBubbleSize val="0"/>
        </c:dLbls>
        <c:gapWidth val="150"/>
        <c:overlap val="100"/>
        <c:axId val="124760832"/>
        <c:axId val="124762368"/>
      </c:barChart>
      <c:catAx>
        <c:axId val="124760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762368"/>
        <c:crosses val="autoZero"/>
        <c:auto val="1"/>
        <c:lblAlgn val="ctr"/>
        <c:lblOffset val="100"/>
        <c:tickLblSkip val="1"/>
        <c:tickMarkSkip val="1"/>
        <c:noMultiLvlLbl val="0"/>
      </c:catAx>
      <c:valAx>
        <c:axId val="1247623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7608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399</c:v>
                </c:pt>
                <c:pt idx="5">
                  <c:v>395</c:v>
                </c:pt>
                <c:pt idx="8">
                  <c:v>385</c:v>
                </c:pt>
                <c:pt idx="11">
                  <c:v>379</c:v>
                </c:pt>
                <c:pt idx="14">
                  <c:v>379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138</c:v>
                </c:pt>
                <c:pt idx="3">
                  <c:v>142</c:v>
                </c:pt>
                <c:pt idx="6">
                  <c:v>134</c:v>
                </c:pt>
                <c:pt idx="9">
                  <c:v>120</c:v>
                </c:pt>
                <c:pt idx="12">
                  <c:v>104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135</c:v>
                </c:pt>
                <c:pt idx="3">
                  <c:v>137</c:v>
                </c:pt>
                <c:pt idx="6">
                  <c:v>138</c:v>
                </c:pt>
                <c:pt idx="9">
                  <c:v>152</c:v>
                </c:pt>
                <c:pt idx="12">
                  <c:v>149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454</c:v>
                </c:pt>
                <c:pt idx="3">
                  <c:v>447</c:v>
                </c:pt>
                <c:pt idx="6">
                  <c:v>426</c:v>
                </c:pt>
                <c:pt idx="9">
                  <c:v>389</c:v>
                </c:pt>
                <c:pt idx="12">
                  <c:v>376</c:v>
                </c:pt>
              </c:numCache>
            </c:numRef>
          </c:val>
        </c:ser>
        <c:dLbls>
          <c:showLegendKey val="0"/>
          <c:showVal val="0"/>
          <c:showCatName val="0"/>
          <c:showSerName val="0"/>
          <c:showPercent val="0"/>
          <c:showBubbleSize val="0"/>
        </c:dLbls>
        <c:gapWidth val="100"/>
        <c:overlap val="100"/>
        <c:axId val="124477440"/>
        <c:axId val="1244793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328</c:v>
                </c:pt>
                <c:pt idx="2">
                  <c:v>#N/A</c:v>
                </c:pt>
                <c:pt idx="3">
                  <c:v>#N/A</c:v>
                </c:pt>
                <c:pt idx="4">
                  <c:v>331</c:v>
                </c:pt>
                <c:pt idx="5">
                  <c:v>#N/A</c:v>
                </c:pt>
                <c:pt idx="6">
                  <c:v>#N/A</c:v>
                </c:pt>
                <c:pt idx="7">
                  <c:v>313</c:v>
                </c:pt>
                <c:pt idx="8">
                  <c:v>#N/A</c:v>
                </c:pt>
                <c:pt idx="9">
                  <c:v>#N/A</c:v>
                </c:pt>
                <c:pt idx="10">
                  <c:v>282</c:v>
                </c:pt>
                <c:pt idx="11">
                  <c:v>#N/A</c:v>
                </c:pt>
                <c:pt idx="12">
                  <c:v>#N/A</c:v>
                </c:pt>
                <c:pt idx="13">
                  <c:v>250</c:v>
                </c:pt>
                <c:pt idx="14">
                  <c:v>#N/A</c:v>
                </c:pt>
              </c:numCache>
            </c:numRef>
          </c:val>
          <c:smooth val="0"/>
        </c:ser>
        <c:dLbls>
          <c:showLegendKey val="0"/>
          <c:showVal val="0"/>
          <c:showCatName val="0"/>
          <c:showSerName val="0"/>
          <c:showPercent val="0"/>
          <c:showBubbleSize val="0"/>
        </c:dLbls>
        <c:marker val="1"/>
        <c:smooth val="0"/>
        <c:axId val="124477440"/>
        <c:axId val="124479360"/>
      </c:lineChart>
      <c:catAx>
        <c:axId val="124477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479360"/>
        <c:crosses val="autoZero"/>
        <c:auto val="1"/>
        <c:lblAlgn val="ctr"/>
        <c:lblOffset val="100"/>
        <c:tickLblSkip val="1"/>
        <c:tickMarkSkip val="1"/>
        <c:noMultiLvlLbl val="0"/>
      </c:catAx>
      <c:valAx>
        <c:axId val="124479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477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4147</c:v>
                </c:pt>
                <c:pt idx="5">
                  <c:v>4158</c:v>
                </c:pt>
                <c:pt idx="8">
                  <c:v>4001</c:v>
                </c:pt>
                <c:pt idx="11">
                  <c:v>3935</c:v>
                </c:pt>
                <c:pt idx="14">
                  <c:v>3917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37</c:v>
                </c:pt>
                <c:pt idx="5">
                  <c:v>33</c:v>
                </c:pt>
                <c:pt idx="8">
                  <c:v>30</c:v>
                </c:pt>
                <c:pt idx="11">
                  <c:v>26</c:v>
                </c:pt>
                <c:pt idx="14">
                  <c:v>22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408</c:v>
                </c:pt>
                <c:pt idx="5">
                  <c:v>747</c:v>
                </c:pt>
                <c:pt idx="8">
                  <c:v>1021</c:v>
                </c:pt>
                <c:pt idx="11">
                  <c:v>1223</c:v>
                </c:pt>
                <c:pt idx="14">
                  <c:v>1411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825</c:v>
                </c:pt>
                <c:pt idx="3">
                  <c:v>706</c:v>
                </c:pt>
                <c:pt idx="6">
                  <c:v>685</c:v>
                </c:pt>
                <c:pt idx="9">
                  <c:v>657</c:v>
                </c:pt>
                <c:pt idx="12">
                  <c:v>627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908</c:v>
                </c:pt>
                <c:pt idx="3">
                  <c:v>786</c:v>
                </c:pt>
                <c:pt idx="6">
                  <c:v>591</c:v>
                </c:pt>
                <c:pt idx="9">
                  <c:v>495</c:v>
                </c:pt>
                <c:pt idx="12">
                  <c:v>426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2715</c:v>
                </c:pt>
                <c:pt idx="3">
                  <c:v>2767</c:v>
                </c:pt>
                <c:pt idx="6">
                  <c:v>2750</c:v>
                </c:pt>
                <c:pt idx="9">
                  <c:v>2701</c:v>
                </c:pt>
                <c:pt idx="12">
                  <c:v>2668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3629</c:v>
                </c:pt>
                <c:pt idx="3">
                  <c:v>3510</c:v>
                </c:pt>
                <c:pt idx="6">
                  <c:v>3350</c:v>
                </c:pt>
                <c:pt idx="9">
                  <c:v>3341</c:v>
                </c:pt>
                <c:pt idx="12">
                  <c:v>3455</c:v>
                </c:pt>
              </c:numCache>
            </c:numRef>
          </c:val>
        </c:ser>
        <c:dLbls>
          <c:showLegendKey val="0"/>
          <c:showVal val="0"/>
          <c:showCatName val="0"/>
          <c:showSerName val="0"/>
          <c:showPercent val="0"/>
          <c:showBubbleSize val="0"/>
        </c:dLbls>
        <c:gapWidth val="100"/>
        <c:overlap val="100"/>
        <c:axId val="114775936"/>
        <c:axId val="1147863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3485</c:v>
                </c:pt>
                <c:pt idx="2">
                  <c:v>#N/A</c:v>
                </c:pt>
                <c:pt idx="3">
                  <c:v>#N/A</c:v>
                </c:pt>
                <c:pt idx="4">
                  <c:v>2831</c:v>
                </c:pt>
                <c:pt idx="5">
                  <c:v>#N/A</c:v>
                </c:pt>
                <c:pt idx="6">
                  <c:v>#N/A</c:v>
                </c:pt>
                <c:pt idx="7">
                  <c:v>2325</c:v>
                </c:pt>
                <c:pt idx="8">
                  <c:v>#N/A</c:v>
                </c:pt>
                <c:pt idx="9">
                  <c:v>#N/A</c:v>
                </c:pt>
                <c:pt idx="10">
                  <c:v>2010</c:v>
                </c:pt>
                <c:pt idx="11">
                  <c:v>#N/A</c:v>
                </c:pt>
                <c:pt idx="12">
                  <c:v>#N/A</c:v>
                </c:pt>
                <c:pt idx="13">
                  <c:v>1825</c:v>
                </c:pt>
                <c:pt idx="14">
                  <c:v>#N/A</c:v>
                </c:pt>
              </c:numCache>
            </c:numRef>
          </c:val>
          <c:smooth val="0"/>
        </c:ser>
        <c:dLbls>
          <c:showLegendKey val="0"/>
          <c:showVal val="0"/>
          <c:showCatName val="0"/>
          <c:showSerName val="0"/>
          <c:showPercent val="0"/>
          <c:showBubbleSize val="0"/>
        </c:dLbls>
        <c:marker val="1"/>
        <c:smooth val="0"/>
        <c:axId val="114775936"/>
        <c:axId val="114786304"/>
      </c:lineChart>
      <c:catAx>
        <c:axId val="114775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786304"/>
        <c:crosses val="autoZero"/>
        <c:auto val="1"/>
        <c:lblAlgn val="ctr"/>
        <c:lblOffset val="100"/>
        <c:tickLblSkip val="1"/>
        <c:tickMarkSkip val="1"/>
        <c:noMultiLvlLbl val="0"/>
      </c:catAx>
      <c:valAx>
        <c:axId val="114786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775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京都府和束町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4,491
4,475
64.87
3,275,529
3,155,321
84,729
2,068,548
3,455,186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16.3
107.7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類似団体、全国平均、京都府平均と比較しても財政力に乏しい。その要因の一つとして、</a:t>
          </a:r>
          <a:r>
            <a:rPr lang="ja-JP" altLang="en-US" sz="1100" b="0" i="0" baseline="0">
              <a:solidFill>
                <a:schemeClr val="dk1"/>
              </a:solidFill>
              <a:effectLst/>
              <a:latin typeface="+mn-lt"/>
              <a:ea typeface="+mn-ea"/>
              <a:cs typeface="+mn-cs"/>
            </a:rPr>
            <a:t>基幹産業の農業離れと</a:t>
          </a:r>
          <a:r>
            <a:rPr lang="ja-JP" altLang="ja-JP" sz="1100" b="0" i="0" baseline="0">
              <a:solidFill>
                <a:schemeClr val="dk1"/>
              </a:solidFill>
              <a:effectLst/>
              <a:latin typeface="+mn-lt"/>
              <a:ea typeface="+mn-ea"/>
              <a:cs typeface="+mn-cs"/>
            </a:rPr>
            <a:t>就労のため若年層を中心に町外へ転出され人口が毎年減少していることがあげられる。少子高齢化過疎化が進む中、税収の伸びも見込めず厳しい状況が続いているが、相楽東部広域連合による</a:t>
          </a:r>
          <a:r>
            <a:rPr lang="ja-JP" altLang="en-US" sz="1100" b="0" i="0" baseline="0">
              <a:solidFill>
                <a:schemeClr val="dk1"/>
              </a:solidFill>
              <a:effectLst/>
              <a:latin typeface="+mn-lt"/>
              <a:ea typeface="+mn-ea"/>
              <a:cs typeface="+mn-cs"/>
            </a:rPr>
            <a:t>教育委員会</a:t>
          </a:r>
          <a:r>
            <a:rPr lang="ja-JP" altLang="ja-JP" sz="1100" b="0" i="0" baseline="0">
              <a:solidFill>
                <a:schemeClr val="dk1"/>
              </a:solidFill>
              <a:effectLst/>
              <a:latin typeface="+mn-lt"/>
              <a:ea typeface="+mn-ea"/>
              <a:cs typeface="+mn-cs"/>
            </a:rPr>
            <a:t>事務の統合等により</a:t>
          </a:r>
          <a:r>
            <a:rPr lang="ja-JP" altLang="en-US" sz="1100" b="0" i="0" baseline="0">
              <a:solidFill>
                <a:schemeClr val="dk1"/>
              </a:solidFill>
              <a:effectLst/>
              <a:latin typeface="+mn-lt"/>
              <a:ea typeface="+mn-ea"/>
              <a:cs typeface="+mn-cs"/>
            </a:rPr>
            <a:t>今後も</a:t>
          </a:r>
          <a:r>
            <a:rPr lang="ja-JP" altLang="ja-JP" sz="1100" b="0" i="0" baseline="0">
              <a:solidFill>
                <a:schemeClr val="dk1"/>
              </a:solidFill>
              <a:effectLst/>
              <a:latin typeface="+mn-lt"/>
              <a:ea typeface="+mn-ea"/>
              <a:cs typeface="+mn-cs"/>
            </a:rPr>
            <a:t>経費の節減に努め</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45</xdr:row>
      <xdr:rowOff>45357</xdr:rowOff>
    </xdr:to>
    <xdr:cxnSp macro="">
      <xdr:nvCxnSpPr>
        <xdr:cNvPr id="64" name="直線コネクタ 63"/>
        <xdr:cNvCxnSpPr/>
      </xdr:nvCxnSpPr>
      <xdr:spPr>
        <a:xfrm flipV="1">
          <a:off x="4953000" y="620939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7"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8" name="直線コネクタ 67"/>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112485</xdr:rowOff>
    </xdr:from>
    <xdr:to>
      <xdr:col>7</xdr:col>
      <xdr:colOff>152400</xdr:colOff>
      <xdr:row>43</xdr:row>
      <xdr:rowOff>129722</xdr:rowOff>
    </xdr:to>
    <xdr:cxnSp macro="">
      <xdr:nvCxnSpPr>
        <xdr:cNvPr id="69" name="直線コネクタ 68"/>
        <xdr:cNvCxnSpPr/>
      </xdr:nvCxnSpPr>
      <xdr:spPr>
        <a:xfrm>
          <a:off x="4114800" y="7484835"/>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70"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1" name="フローチャート : 判断 70"/>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112485</xdr:rowOff>
    </xdr:to>
    <xdr:cxnSp macro="">
      <xdr:nvCxnSpPr>
        <xdr:cNvPr id="72" name="直線コネクタ 71"/>
        <xdr:cNvCxnSpPr/>
      </xdr:nvCxnSpPr>
      <xdr:spPr>
        <a:xfrm>
          <a:off x="3225800" y="74676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130628</xdr:rowOff>
    </xdr:from>
    <xdr:to>
      <xdr:col>6</xdr:col>
      <xdr:colOff>50800</xdr:colOff>
      <xdr:row>44</xdr:row>
      <xdr:rowOff>60778</xdr:rowOff>
    </xdr:to>
    <xdr:sp macro="" textlink="">
      <xdr:nvSpPr>
        <xdr:cNvPr id="73" name="フローチャート : 判断 72"/>
        <xdr:cNvSpPr/>
      </xdr:nvSpPr>
      <xdr:spPr>
        <a:xfrm>
          <a:off x="4064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45555</xdr:rowOff>
    </xdr:from>
    <xdr:ext cx="736600" cy="259045"/>
    <xdr:sp macro="" textlink="">
      <xdr:nvSpPr>
        <xdr:cNvPr id="74" name="テキスト ボックス 73"/>
        <xdr:cNvSpPr txBox="1"/>
      </xdr:nvSpPr>
      <xdr:spPr>
        <a:xfrm>
          <a:off x="3733800" y="7589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78015</xdr:rowOff>
    </xdr:from>
    <xdr:to>
      <xdr:col>4</xdr:col>
      <xdr:colOff>482600</xdr:colOff>
      <xdr:row>43</xdr:row>
      <xdr:rowOff>95250</xdr:rowOff>
    </xdr:to>
    <xdr:cxnSp macro="">
      <xdr:nvCxnSpPr>
        <xdr:cNvPr id="75" name="直線コネクタ 74"/>
        <xdr:cNvCxnSpPr/>
      </xdr:nvCxnSpPr>
      <xdr:spPr>
        <a:xfrm>
          <a:off x="2336800" y="745036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6" name="フローチャート : 判断 75"/>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77" name="テキスト ボックス 76"/>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43543</xdr:rowOff>
    </xdr:from>
    <xdr:to>
      <xdr:col>3</xdr:col>
      <xdr:colOff>279400</xdr:colOff>
      <xdr:row>43</xdr:row>
      <xdr:rowOff>78015</xdr:rowOff>
    </xdr:to>
    <xdr:cxnSp macro="">
      <xdr:nvCxnSpPr>
        <xdr:cNvPr id="78" name="直線コネクタ 77"/>
        <xdr:cNvCxnSpPr/>
      </xdr:nvCxnSpPr>
      <xdr:spPr>
        <a:xfrm>
          <a:off x="1447800" y="741589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80" name="テキスト ボックス 79"/>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82" name="テキスト ボックス 81"/>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8" name="円/楕円 87"/>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95449</xdr:rowOff>
    </xdr:from>
    <xdr:ext cx="762000" cy="259045"/>
    <xdr:sp macro="" textlink="">
      <xdr:nvSpPr>
        <xdr:cNvPr id="89" name="財政力該当値テキスト"/>
        <xdr:cNvSpPr txBox="1"/>
      </xdr:nvSpPr>
      <xdr:spPr>
        <a:xfrm>
          <a:off x="50419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61685</xdr:rowOff>
    </xdr:from>
    <xdr:to>
      <xdr:col>6</xdr:col>
      <xdr:colOff>50800</xdr:colOff>
      <xdr:row>43</xdr:row>
      <xdr:rowOff>163285</xdr:rowOff>
    </xdr:to>
    <xdr:sp macro="" textlink="">
      <xdr:nvSpPr>
        <xdr:cNvPr id="90" name="円/楕円 89"/>
        <xdr:cNvSpPr/>
      </xdr:nvSpPr>
      <xdr:spPr>
        <a:xfrm>
          <a:off x="4064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2012</xdr:rowOff>
    </xdr:from>
    <xdr:ext cx="736600" cy="259045"/>
    <xdr:sp macro="" textlink="">
      <xdr:nvSpPr>
        <xdr:cNvPr id="91" name="テキスト ボックス 90"/>
        <xdr:cNvSpPr txBox="1"/>
      </xdr:nvSpPr>
      <xdr:spPr>
        <a:xfrm>
          <a:off x="3733800" y="7202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2" name="円/楕円 91"/>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156227</xdr:rowOff>
    </xdr:from>
    <xdr:ext cx="762000" cy="259045"/>
    <xdr:sp macro="" textlink="">
      <xdr:nvSpPr>
        <xdr:cNvPr id="93" name="テキスト ボックス 92"/>
        <xdr:cNvSpPr txBox="1"/>
      </xdr:nvSpPr>
      <xdr:spPr>
        <a:xfrm>
          <a:off x="2844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27215</xdr:rowOff>
    </xdr:from>
    <xdr:to>
      <xdr:col>3</xdr:col>
      <xdr:colOff>330200</xdr:colOff>
      <xdr:row>43</xdr:row>
      <xdr:rowOff>128815</xdr:rowOff>
    </xdr:to>
    <xdr:sp macro="" textlink="">
      <xdr:nvSpPr>
        <xdr:cNvPr id="94" name="円/楕円 93"/>
        <xdr:cNvSpPr/>
      </xdr:nvSpPr>
      <xdr:spPr>
        <a:xfrm>
          <a:off x="2286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138992</xdr:rowOff>
    </xdr:from>
    <xdr:ext cx="762000" cy="259045"/>
    <xdr:sp macro="" textlink="">
      <xdr:nvSpPr>
        <xdr:cNvPr id="95" name="テキスト ボックス 94"/>
        <xdr:cNvSpPr txBox="1"/>
      </xdr:nvSpPr>
      <xdr:spPr>
        <a:xfrm>
          <a:off x="1955800" y="7168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164193</xdr:rowOff>
    </xdr:from>
    <xdr:to>
      <xdr:col>2</xdr:col>
      <xdr:colOff>127000</xdr:colOff>
      <xdr:row>43</xdr:row>
      <xdr:rowOff>94343</xdr:rowOff>
    </xdr:to>
    <xdr:sp macro="" textlink="">
      <xdr:nvSpPr>
        <xdr:cNvPr id="96" name="円/楕円 95"/>
        <xdr:cNvSpPr/>
      </xdr:nvSpPr>
      <xdr:spPr>
        <a:xfrm>
          <a:off x="1397000" y="736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104520</xdr:rowOff>
    </xdr:from>
    <xdr:ext cx="762000" cy="259045"/>
    <xdr:sp macro="" textlink="">
      <xdr:nvSpPr>
        <xdr:cNvPr id="97" name="テキスト ボックス 96"/>
        <xdr:cNvSpPr txBox="1"/>
      </xdr:nvSpPr>
      <xdr:spPr>
        <a:xfrm>
          <a:off x="1066800" y="7133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前年度と比較すると</a:t>
          </a:r>
          <a:r>
            <a:rPr lang="ja-JP" altLang="en-US" sz="1100" b="0" i="0" baseline="0">
              <a:solidFill>
                <a:schemeClr val="dk1"/>
              </a:solidFill>
              <a:effectLst/>
              <a:latin typeface="+mn-lt"/>
              <a:ea typeface="+mn-ea"/>
              <a:cs typeface="+mn-cs"/>
            </a:rPr>
            <a:t>１．９</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改善</a:t>
          </a:r>
          <a:r>
            <a:rPr lang="ja-JP" altLang="ja-JP" sz="1100" b="0" i="0" baseline="0">
              <a:solidFill>
                <a:schemeClr val="dk1"/>
              </a:solidFill>
              <a:effectLst/>
              <a:latin typeface="+mn-lt"/>
              <a:ea typeface="+mn-ea"/>
              <a:cs typeface="+mn-cs"/>
            </a:rPr>
            <a:t>した</a:t>
          </a:r>
          <a:r>
            <a:rPr lang="ja-JP" altLang="en-US" sz="1100" b="0" i="0" baseline="0">
              <a:solidFill>
                <a:schemeClr val="dk1"/>
              </a:solidFill>
              <a:effectLst/>
              <a:latin typeface="+mn-lt"/>
              <a:ea typeface="+mn-ea"/>
              <a:cs typeface="+mn-cs"/>
            </a:rPr>
            <a:t>が、類似団体の中では経常収支比率がかなり高くなっている</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改善した</a:t>
          </a:r>
          <a:r>
            <a:rPr lang="ja-JP" altLang="ja-JP" sz="1100" b="0" i="0" baseline="0">
              <a:solidFill>
                <a:schemeClr val="dk1"/>
              </a:solidFill>
              <a:effectLst/>
              <a:latin typeface="+mn-lt"/>
              <a:ea typeface="+mn-ea"/>
              <a:cs typeface="+mn-cs"/>
            </a:rPr>
            <a:t>主な要因は、</a:t>
          </a:r>
          <a:r>
            <a:rPr lang="ja-JP" altLang="en-US" sz="1100" b="0" i="0" baseline="0">
              <a:solidFill>
                <a:schemeClr val="dk1"/>
              </a:solidFill>
              <a:effectLst/>
              <a:latin typeface="+mn-lt"/>
              <a:ea typeface="+mn-ea"/>
              <a:cs typeface="+mn-cs"/>
            </a:rPr>
            <a:t>人件費並びに物件費</a:t>
          </a:r>
          <a:r>
            <a:rPr lang="ja-JP" altLang="ja-JP" sz="1100" b="0" i="0" baseline="0">
              <a:solidFill>
                <a:schemeClr val="dk1"/>
              </a:solidFill>
              <a:effectLst/>
              <a:latin typeface="+mn-lt"/>
              <a:ea typeface="+mn-ea"/>
              <a:cs typeface="+mn-cs"/>
            </a:rPr>
            <a:t>が減少したこと</a:t>
          </a:r>
          <a:r>
            <a:rPr lang="ja-JP" altLang="en-US" sz="1100" b="0" i="0" baseline="0">
              <a:solidFill>
                <a:schemeClr val="dk1"/>
              </a:solidFill>
              <a:effectLst/>
              <a:latin typeface="+mn-lt"/>
              <a:ea typeface="+mn-ea"/>
              <a:cs typeface="+mn-cs"/>
            </a:rPr>
            <a:t>や経常一般財源である町税が６，７１７千円、普通交付税が９，６１９千円が増加したことがあげられる。</a:t>
          </a:r>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しかしながら、一部事務組合を始めとする補助費等や社会保障経費の自然増に伴う扶助費が増加傾向にあることから</a:t>
          </a:r>
          <a:r>
            <a:rPr lang="ja-JP" altLang="ja-JP" sz="1100" b="0" i="0" baseline="0">
              <a:solidFill>
                <a:schemeClr val="dk1"/>
              </a:solidFill>
              <a:effectLst/>
              <a:latin typeface="+mn-lt"/>
              <a:ea typeface="+mn-ea"/>
              <a:cs typeface="+mn-cs"/>
            </a:rPr>
            <a:t>引き続き経費の節減に努める</a:t>
          </a:r>
          <a:r>
            <a:rPr lang="ja-JP" altLang="en-US" sz="1100" b="0" i="0" baseline="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20138</xdr:rowOff>
    </xdr:from>
    <xdr:to>
      <xdr:col>7</xdr:col>
      <xdr:colOff>152400</xdr:colOff>
      <xdr:row>67</xdr:row>
      <xdr:rowOff>38644</xdr:rowOff>
    </xdr:to>
    <xdr:cxnSp macro="">
      <xdr:nvCxnSpPr>
        <xdr:cNvPr id="129" name="直線コネクタ 128"/>
        <xdr:cNvCxnSpPr/>
      </xdr:nvCxnSpPr>
      <xdr:spPr>
        <a:xfrm flipV="1">
          <a:off x="4953000" y="9964238"/>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10721</xdr:rowOff>
    </xdr:from>
    <xdr:ext cx="762000" cy="259045"/>
    <xdr:sp macro="" textlink="">
      <xdr:nvSpPr>
        <xdr:cNvPr id="130" name="財政構造の弾力性最小値テキスト"/>
        <xdr:cNvSpPr txBox="1"/>
      </xdr:nvSpPr>
      <xdr:spPr>
        <a:xfrm>
          <a:off x="5041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a:t>
          </a:r>
          <a:endParaRPr kumimoji="1" lang="ja-JP" altLang="en-US" sz="1000" b="1">
            <a:latin typeface="ＭＳ Ｐゴシック"/>
          </a:endParaRPr>
        </a:p>
      </xdr:txBody>
    </xdr:sp>
    <xdr:clientData/>
  </xdr:oneCellAnchor>
  <xdr:twoCellAnchor>
    <xdr:from>
      <xdr:col>7</xdr:col>
      <xdr:colOff>63500</xdr:colOff>
      <xdr:row>67</xdr:row>
      <xdr:rowOff>38644</xdr:rowOff>
    </xdr:from>
    <xdr:to>
      <xdr:col>7</xdr:col>
      <xdr:colOff>241300</xdr:colOff>
      <xdr:row>67</xdr:row>
      <xdr:rowOff>38644</xdr:rowOff>
    </xdr:to>
    <xdr:cxnSp macro="">
      <xdr:nvCxnSpPr>
        <xdr:cNvPr id="131" name="直線コネクタ 130"/>
        <xdr:cNvCxnSpPr/>
      </xdr:nvCxnSpPr>
      <xdr:spPr>
        <a:xfrm>
          <a:off x="4864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106515</xdr:rowOff>
    </xdr:from>
    <xdr:ext cx="762000" cy="259045"/>
    <xdr:sp macro="" textlink="">
      <xdr:nvSpPr>
        <xdr:cNvPr id="132" name="財政構造の弾力性最大値テキスト"/>
        <xdr:cNvSpPr txBox="1"/>
      </xdr:nvSpPr>
      <xdr:spPr>
        <a:xfrm>
          <a:off x="5041900" y="970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7</xdr:col>
      <xdr:colOff>63500</xdr:colOff>
      <xdr:row>58</xdr:row>
      <xdr:rowOff>20138</xdr:rowOff>
    </xdr:from>
    <xdr:to>
      <xdr:col>7</xdr:col>
      <xdr:colOff>241300</xdr:colOff>
      <xdr:row>58</xdr:row>
      <xdr:rowOff>20138</xdr:rowOff>
    </xdr:to>
    <xdr:cxnSp macro="">
      <xdr:nvCxnSpPr>
        <xdr:cNvPr id="133" name="直線コネクタ 132"/>
        <xdr:cNvCxnSpPr/>
      </xdr:nvCxnSpPr>
      <xdr:spPr>
        <a:xfrm>
          <a:off x="4864100" y="996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141877</xdr:rowOff>
    </xdr:from>
    <xdr:to>
      <xdr:col>7</xdr:col>
      <xdr:colOff>152400</xdr:colOff>
      <xdr:row>64</xdr:row>
      <xdr:rowOff>35923</xdr:rowOff>
    </xdr:to>
    <xdr:cxnSp macro="">
      <xdr:nvCxnSpPr>
        <xdr:cNvPr id="134" name="直線コネクタ 133"/>
        <xdr:cNvCxnSpPr/>
      </xdr:nvCxnSpPr>
      <xdr:spPr>
        <a:xfrm flipV="1">
          <a:off x="4114800" y="10943227"/>
          <a:ext cx="8382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5"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6" name="フローチャート :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134983</xdr:rowOff>
    </xdr:from>
    <xdr:to>
      <xdr:col>6</xdr:col>
      <xdr:colOff>0</xdr:colOff>
      <xdr:row>64</xdr:row>
      <xdr:rowOff>35923</xdr:rowOff>
    </xdr:to>
    <xdr:cxnSp macro="">
      <xdr:nvCxnSpPr>
        <xdr:cNvPr id="137" name="直線コネクタ 136"/>
        <xdr:cNvCxnSpPr/>
      </xdr:nvCxnSpPr>
      <xdr:spPr>
        <a:xfrm>
          <a:off x="3225800" y="1093633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65133</xdr:rowOff>
    </xdr:from>
    <xdr:to>
      <xdr:col>6</xdr:col>
      <xdr:colOff>50800</xdr:colOff>
      <xdr:row>61</xdr:row>
      <xdr:rowOff>166733</xdr:rowOff>
    </xdr:to>
    <xdr:sp macro="" textlink="">
      <xdr:nvSpPr>
        <xdr:cNvPr id="138" name="フローチャート : 判断 137"/>
        <xdr:cNvSpPr/>
      </xdr:nvSpPr>
      <xdr:spPr>
        <a:xfrm>
          <a:off x="4064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5460</xdr:rowOff>
    </xdr:from>
    <xdr:ext cx="736600" cy="259045"/>
    <xdr:sp macro="" textlink="">
      <xdr:nvSpPr>
        <xdr:cNvPr id="139" name="テキスト ボックス 138"/>
        <xdr:cNvSpPr txBox="1"/>
      </xdr:nvSpPr>
      <xdr:spPr>
        <a:xfrm>
          <a:off x="3733800" y="10292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59146</xdr:rowOff>
    </xdr:from>
    <xdr:to>
      <xdr:col>4</xdr:col>
      <xdr:colOff>482600</xdr:colOff>
      <xdr:row>63</xdr:row>
      <xdr:rowOff>134983</xdr:rowOff>
    </xdr:to>
    <xdr:cxnSp macro="">
      <xdr:nvCxnSpPr>
        <xdr:cNvPr id="140" name="直線コネクタ 139"/>
        <xdr:cNvCxnSpPr/>
      </xdr:nvCxnSpPr>
      <xdr:spPr>
        <a:xfrm>
          <a:off x="2336800" y="10860496"/>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154759</xdr:rowOff>
    </xdr:from>
    <xdr:to>
      <xdr:col>4</xdr:col>
      <xdr:colOff>533400</xdr:colOff>
      <xdr:row>62</xdr:row>
      <xdr:rowOff>84909</xdr:rowOff>
    </xdr:to>
    <xdr:sp macro="" textlink="">
      <xdr:nvSpPr>
        <xdr:cNvPr id="141" name="フローチャート : 判断 140"/>
        <xdr:cNvSpPr/>
      </xdr:nvSpPr>
      <xdr:spPr>
        <a:xfrm>
          <a:off x="3175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95086</xdr:rowOff>
    </xdr:from>
    <xdr:ext cx="762000" cy="259045"/>
    <xdr:sp macro="" textlink="">
      <xdr:nvSpPr>
        <xdr:cNvPr id="142" name="テキスト ボックス 141"/>
        <xdr:cNvSpPr txBox="1"/>
      </xdr:nvSpPr>
      <xdr:spPr>
        <a:xfrm>
          <a:off x="2844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59146</xdr:rowOff>
    </xdr:from>
    <xdr:to>
      <xdr:col>3</xdr:col>
      <xdr:colOff>279400</xdr:colOff>
      <xdr:row>64</xdr:row>
      <xdr:rowOff>128996</xdr:rowOff>
    </xdr:to>
    <xdr:cxnSp macro="">
      <xdr:nvCxnSpPr>
        <xdr:cNvPr id="143" name="直線コネクタ 142"/>
        <xdr:cNvCxnSpPr/>
      </xdr:nvCxnSpPr>
      <xdr:spPr>
        <a:xfrm flipV="1">
          <a:off x="1447800" y="10860496"/>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34109</xdr:rowOff>
    </xdr:from>
    <xdr:to>
      <xdr:col>3</xdr:col>
      <xdr:colOff>330200</xdr:colOff>
      <xdr:row>61</xdr:row>
      <xdr:rowOff>135709</xdr:rowOff>
    </xdr:to>
    <xdr:sp macro="" textlink="">
      <xdr:nvSpPr>
        <xdr:cNvPr id="144" name="フローチャート : 判断 143"/>
        <xdr:cNvSpPr/>
      </xdr:nvSpPr>
      <xdr:spPr>
        <a:xfrm>
          <a:off x="2286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145886</xdr:rowOff>
    </xdr:from>
    <xdr:ext cx="762000" cy="259045"/>
    <xdr:sp macro="" textlink="">
      <xdr:nvSpPr>
        <xdr:cNvPr id="145" name="テキスト ボックス 144"/>
        <xdr:cNvSpPr txBox="1"/>
      </xdr:nvSpPr>
      <xdr:spPr>
        <a:xfrm>
          <a:off x="1955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7438</xdr:rowOff>
    </xdr:from>
    <xdr:to>
      <xdr:col>2</xdr:col>
      <xdr:colOff>127000</xdr:colOff>
      <xdr:row>62</xdr:row>
      <xdr:rowOff>109038</xdr:rowOff>
    </xdr:to>
    <xdr:sp macro="" textlink="">
      <xdr:nvSpPr>
        <xdr:cNvPr id="146" name="フローチャート : 判断 145"/>
        <xdr:cNvSpPr/>
      </xdr:nvSpPr>
      <xdr:spPr>
        <a:xfrm>
          <a:off x="13970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119215</xdr:rowOff>
    </xdr:from>
    <xdr:ext cx="762000" cy="259045"/>
    <xdr:sp macro="" textlink="">
      <xdr:nvSpPr>
        <xdr:cNvPr id="147" name="テキスト ボックス 146"/>
        <xdr:cNvSpPr txBox="1"/>
      </xdr:nvSpPr>
      <xdr:spPr>
        <a:xfrm>
          <a:off x="1066800" y="1040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91077</xdr:rowOff>
    </xdr:from>
    <xdr:to>
      <xdr:col>7</xdr:col>
      <xdr:colOff>203200</xdr:colOff>
      <xdr:row>64</xdr:row>
      <xdr:rowOff>21227</xdr:rowOff>
    </xdr:to>
    <xdr:sp macro="" textlink="">
      <xdr:nvSpPr>
        <xdr:cNvPr id="153" name="円/楕円 152"/>
        <xdr:cNvSpPr/>
      </xdr:nvSpPr>
      <xdr:spPr>
        <a:xfrm>
          <a:off x="4902200" y="1089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63154</xdr:rowOff>
    </xdr:from>
    <xdr:ext cx="762000" cy="259045"/>
    <xdr:sp macro="" textlink="">
      <xdr:nvSpPr>
        <xdr:cNvPr id="154" name="財政構造の弾力性該当値テキスト"/>
        <xdr:cNvSpPr txBox="1"/>
      </xdr:nvSpPr>
      <xdr:spPr>
        <a:xfrm>
          <a:off x="5041900" y="10864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156573</xdr:rowOff>
    </xdr:from>
    <xdr:to>
      <xdr:col>6</xdr:col>
      <xdr:colOff>50800</xdr:colOff>
      <xdr:row>64</xdr:row>
      <xdr:rowOff>86723</xdr:rowOff>
    </xdr:to>
    <xdr:sp macro="" textlink="">
      <xdr:nvSpPr>
        <xdr:cNvPr id="155" name="円/楕円 154"/>
        <xdr:cNvSpPr/>
      </xdr:nvSpPr>
      <xdr:spPr>
        <a:xfrm>
          <a:off x="4064000" y="1095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71500</xdr:rowOff>
    </xdr:from>
    <xdr:ext cx="736600" cy="259045"/>
    <xdr:sp macro="" textlink="">
      <xdr:nvSpPr>
        <xdr:cNvPr id="156" name="テキスト ボックス 155"/>
        <xdr:cNvSpPr txBox="1"/>
      </xdr:nvSpPr>
      <xdr:spPr>
        <a:xfrm>
          <a:off x="3733800" y="11044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84183</xdr:rowOff>
    </xdr:from>
    <xdr:to>
      <xdr:col>4</xdr:col>
      <xdr:colOff>533400</xdr:colOff>
      <xdr:row>64</xdr:row>
      <xdr:rowOff>14333</xdr:rowOff>
    </xdr:to>
    <xdr:sp macro="" textlink="">
      <xdr:nvSpPr>
        <xdr:cNvPr id="157" name="円/楕円 156"/>
        <xdr:cNvSpPr/>
      </xdr:nvSpPr>
      <xdr:spPr>
        <a:xfrm>
          <a:off x="3175000" y="1088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170560</xdr:rowOff>
    </xdr:from>
    <xdr:ext cx="762000" cy="259045"/>
    <xdr:sp macro="" textlink="">
      <xdr:nvSpPr>
        <xdr:cNvPr id="158" name="テキスト ボックス 157"/>
        <xdr:cNvSpPr txBox="1"/>
      </xdr:nvSpPr>
      <xdr:spPr>
        <a:xfrm>
          <a:off x="2844800" y="10971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8346</xdr:rowOff>
    </xdr:from>
    <xdr:to>
      <xdr:col>3</xdr:col>
      <xdr:colOff>330200</xdr:colOff>
      <xdr:row>63</xdr:row>
      <xdr:rowOff>109946</xdr:rowOff>
    </xdr:to>
    <xdr:sp macro="" textlink="">
      <xdr:nvSpPr>
        <xdr:cNvPr id="159" name="円/楕円 158"/>
        <xdr:cNvSpPr/>
      </xdr:nvSpPr>
      <xdr:spPr>
        <a:xfrm>
          <a:off x="2286000" y="1080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94723</xdr:rowOff>
    </xdr:from>
    <xdr:ext cx="762000" cy="259045"/>
    <xdr:sp macro="" textlink="">
      <xdr:nvSpPr>
        <xdr:cNvPr id="160" name="テキスト ボックス 159"/>
        <xdr:cNvSpPr txBox="1"/>
      </xdr:nvSpPr>
      <xdr:spPr>
        <a:xfrm>
          <a:off x="1955800" y="10896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78196</xdr:rowOff>
    </xdr:from>
    <xdr:to>
      <xdr:col>2</xdr:col>
      <xdr:colOff>127000</xdr:colOff>
      <xdr:row>65</xdr:row>
      <xdr:rowOff>8346</xdr:rowOff>
    </xdr:to>
    <xdr:sp macro="" textlink="">
      <xdr:nvSpPr>
        <xdr:cNvPr id="161" name="円/楕円 160"/>
        <xdr:cNvSpPr/>
      </xdr:nvSpPr>
      <xdr:spPr>
        <a:xfrm>
          <a:off x="1397000" y="1105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164573</xdr:rowOff>
    </xdr:from>
    <xdr:ext cx="762000" cy="259045"/>
    <xdr:sp macro="" textlink="">
      <xdr:nvSpPr>
        <xdr:cNvPr id="162" name="テキスト ボックス 161"/>
        <xdr:cNvSpPr txBox="1"/>
      </xdr:nvSpPr>
      <xdr:spPr>
        <a:xfrm>
          <a:off x="1066800" y="1113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[167,291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定員適正化計画に基づいて人件費を抑制してきたため</a:t>
          </a:r>
          <a:r>
            <a:rPr lang="ja-JP" altLang="en-US" sz="1100" b="0" i="0" baseline="0">
              <a:solidFill>
                <a:schemeClr val="dk1"/>
              </a:solidFill>
              <a:effectLst/>
              <a:latin typeface="+mn-lt"/>
              <a:ea typeface="+mn-ea"/>
              <a:cs typeface="+mn-cs"/>
            </a:rPr>
            <a:t>改善が図られているものの、全国平均や京都府平均と比較すると人口１人当たりの決算額は高くなっている。</a:t>
          </a:r>
          <a:r>
            <a:rPr lang="ja-JP" altLang="ja-JP" sz="1100" b="0" i="0" baseline="0">
              <a:solidFill>
                <a:schemeClr val="dk1"/>
              </a:solidFill>
              <a:effectLst/>
              <a:latin typeface="+mn-lt"/>
              <a:ea typeface="+mn-ea"/>
              <a:cs typeface="+mn-cs"/>
            </a:rPr>
            <a:t>今後も適正な人員配置による人件費の抑制並びに物件費の節減に努める。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135896</xdr:rowOff>
    </xdr:from>
    <xdr:to>
      <xdr:col>7</xdr:col>
      <xdr:colOff>152400</xdr:colOff>
      <xdr:row>89</xdr:row>
      <xdr:rowOff>124523</xdr:rowOff>
    </xdr:to>
    <xdr:cxnSp macro="">
      <xdr:nvCxnSpPr>
        <xdr:cNvPr id="191" name="直線コネクタ 190"/>
        <xdr:cNvCxnSpPr/>
      </xdr:nvCxnSpPr>
      <xdr:spPr>
        <a:xfrm flipV="1">
          <a:off x="4953000" y="14023346"/>
          <a:ext cx="0" cy="13602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96600</xdr:rowOff>
    </xdr:from>
    <xdr:ext cx="762000" cy="259045"/>
    <xdr:sp macro="" textlink="">
      <xdr:nvSpPr>
        <xdr:cNvPr id="192" name="人件費・物件費等の状況最小値テキスト"/>
        <xdr:cNvSpPr txBox="1"/>
      </xdr:nvSpPr>
      <xdr:spPr>
        <a:xfrm>
          <a:off x="5041900" y="1535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1,180,783</a:t>
          </a:r>
          <a:endParaRPr kumimoji="1" lang="ja-JP" altLang="en-US" sz="1000" b="1">
            <a:latin typeface="ＭＳ Ｐゴシック"/>
          </a:endParaRPr>
        </a:p>
      </xdr:txBody>
    </xdr:sp>
    <xdr:clientData/>
  </xdr:oneCellAnchor>
  <xdr:twoCellAnchor>
    <xdr:from>
      <xdr:col>7</xdr:col>
      <xdr:colOff>63500</xdr:colOff>
      <xdr:row>89</xdr:row>
      <xdr:rowOff>124523</xdr:rowOff>
    </xdr:from>
    <xdr:to>
      <xdr:col>7</xdr:col>
      <xdr:colOff>241300</xdr:colOff>
      <xdr:row>89</xdr:row>
      <xdr:rowOff>124523</xdr:rowOff>
    </xdr:to>
    <xdr:cxnSp macro="">
      <xdr:nvCxnSpPr>
        <xdr:cNvPr id="193" name="直線コネクタ 192"/>
        <xdr:cNvCxnSpPr/>
      </xdr:nvCxnSpPr>
      <xdr:spPr>
        <a:xfrm>
          <a:off x="4864100" y="15383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50823</xdr:rowOff>
    </xdr:from>
    <xdr:ext cx="762000" cy="259045"/>
    <xdr:sp macro="" textlink="">
      <xdr:nvSpPr>
        <xdr:cNvPr id="194" name="人件費・物件費等の状況最大値テキスト"/>
        <xdr:cNvSpPr txBox="1"/>
      </xdr:nvSpPr>
      <xdr:spPr>
        <a:xfrm>
          <a:off x="5041900" y="13766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166,109</a:t>
          </a:r>
          <a:endParaRPr kumimoji="1" lang="ja-JP" altLang="en-US" sz="1000" b="1">
            <a:latin typeface="ＭＳ Ｐゴシック"/>
          </a:endParaRPr>
        </a:p>
      </xdr:txBody>
    </xdr:sp>
    <xdr:clientData/>
  </xdr:oneCellAnchor>
  <xdr:twoCellAnchor>
    <xdr:from>
      <xdr:col>7</xdr:col>
      <xdr:colOff>63500</xdr:colOff>
      <xdr:row>81</xdr:row>
      <xdr:rowOff>135896</xdr:rowOff>
    </xdr:from>
    <xdr:to>
      <xdr:col>7</xdr:col>
      <xdr:colOff>241300</xdr:colOff>
      <xdr:row>81</xdr:row>
      <xdr:rowOff>135896</xdr:rowOff>
    </xdr:to>
    <xdr:cxnSp macro="">
      <xdr:nvCxnSpPr>
        <xdr:cNvPr id="195" name="直線コネクタ 194"/>
        <xdr:cNvCxnSpPr/>
      </xdr:nvCxnSpPr>
      <xdr:spPr>
        <a:xfrm>
          <a:off x="4864100" y="14023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137480</xdr:rowOff>
    </xdr:from>
    <xdr:to>
      <xdr:col>7</xdr:col>
      <xdr:colOff>152400</xdr:colOff>
      <xdr:row>81</xdr:row>
      <xdr:rowOff>140537</xdr:rowOff>
    </xdr:to>
    <xdr:cxnSp macro="">
      <xdr:nvCxnSpPr>
        <xdr:cNvPr id="196" name="直線コネクタ 195"/>
        <xdr:cNvCxnSpPr/>
      </xdr:nvCxnSpPr>
      <xdr:spPr>
        <a:xfrm flipV="1">
          <a:off x="4114800" y="14024930"/>
          <a:ext cx="838200" cy="3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139076</xdr:rowOff>
    </xdr:from>
    <xdr:ext cx="762000" cy="259045"/>
    <xdr:sp macro="" textlink="">
      <xdr:nvSpPr>
        <xdr:cNvPr id="197" name="人件費・物件費等の状況平均値テキスト"/>
        <xdr:cNvSpPr txBox="1"/>
      </xdr:nvSpPr>
      <xdr:spPr>
        <a:xfrm>
          <a:off x="5041900" y="141979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166999</xdr:rowOff>
    </xdr:from>
    <xdr:to>
      <xdr:col>7</xdr:col>
      <xdr:colOff>203200</xdr:colOff>
      <xdr:row>83</xdr:row>
      <xdr:rowOff>97149</xdr:rowOff>
    </xdr:to>
    <xdr:sp macro="" textlink="">
      <xdr:nvSpPr>
        <xdr:cNvPr id="198" name="フローチャート : 判断 197"/>
        <xdr:cNvSpPr/>
      </xdr:nvSpPr>
      <xdr:spPr>
        <a:xfrm>
          <a:off x="49022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134139</xdr:rowOff>
    </xdr:from>
    <xdr:to>
      <xdr:col>6</xdr:col>
      <xdr:colOff>0</xdr:colOff>
      <xdr:row>81</xdr:row>
      <xdr:rowOff>140537</xdr:rowOff>
    </xdr:to>
    <xdr:cxnSp macro="">
      <xdr:nvCxnSpPr>
        <xdr:cNvPr id="199" name="直線コネクタ 198"/>
        <xdr:cNvCxnSpPr/>
      </xdr:nvCxnSpPr>
      <xdr:spPr>
        <a:xfrm>
          <a:off x="3225800" y="14021589"/>
          <a:ext cx="889000" cy="6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1259</xdr:rowOff>
    </xdr:from>
    <xdr:to>
      <xdr:col>6</xdr:col>
      <xdr:colOff>50800</xdr:colOff>
      <xdr:row>83</xdr:row>
      <xdr:rowOff>102859</xdr:rowOff>
    </xdr:to>
    <xdr:sp macro="" textlink="">
      <xdr:nvSpPr>
        <xdr:cNvPr id="200" name="フローチャート : 判断 199"/>
        <xdr:cNvSpPr/>
      </xdr:nvSpPr>
      <xdr:spPr>
        <a:xfrm>
          <a:off x="4064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87636</xdr:rowOff>
    </xdr:from>
    <xdr:ext cx="736600" cy="259045"/>
    <xdr:sp macro="" textlink="">
      <xdr:nvSpPr>
        <xdr:cNvPr id="201" name="テキスト ボックス 200"/>
        <xdr:cNvSpPr txBox="1"/>
      </xdr:nvSpPr>
      <xdr:spPr>
        <a:xfrm>
          <a:off x="3733800" y="14317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126594</xdr:rowOff>
    </xdr:from>
    <xdr:to>
      <xdr:col>4</xdr:col>
      <xdr:colOff>482600</xdr:colOff>
      <xdr:row>81</xdr:row>
      <xdr:rowOff>134139</xdr:rowOff>
    </xdr:to>
    <xdr:cxnSp macro="">
      <xdr:nvCxnSpPr>
        <xdr:cNvPr id="202" name="直線コネクタ 201"/>
        <xdr:cNvCxnSpPr/>
      </xdr:nvCxnSpPr>
      <xdr:spPr>
        <a:xfrm>
          <a:off x="2336800" y="14014044"/>
          <a:ext cx="889000" cy="7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146607</xdr:rowOff>
    </xdr:from>
    <xdr:to>
      <xdr:col>4</xdr:col>
      <xdr:colOff>533400</xdr:colOff>
      <xdr:row>83</xdr:row>
      <xdr:rowOff>76757</xdr:rowOff>
    </xdr:to>
    <xdr:sp macro="" textlink="">
      <xdr:nvSpPr>
        <xdr:cNvPr id="203" name="フローチャート : 判断 202"/>
        <xdr:cNvSpPr/>
      </xdr:nvSpPr>
      <xdr:spPr>
        <a:xfrm>
          <a:off x="3175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61534</xdr:rowOff>
    </xdr:from>
    <xdr:ext cx="762000" cy="259045"/>
    <xdr:sp macro="" textlink="">
      <xdr:nvSpPr>
        <xdr:cNvPr id="204" name="テキスト ボックス 203"/>
        <xdr:cNvSpPr txBox="1"/>
      </xdr:nvSpPr>
      <xdr:spPr>
        <a:xfrm>
          <a:off x="2844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122210</xdr:rowOff>
    </xdr:from>
    <xdr:to>
      <xdr:col>3</xdr:col>
      <xdr:colOff>279400</xdr:colOff>
      <xdr:row>81</xdr:row>
      <xdr:rowOff>126594</xdr:rowOff>
    </xdr:to>
    <xdr:cxnSp macro="">
      <xdr:nvCxnSpPr>
        <xdr:cNvPr id="205" name="直線コネクタ 204"/>
        <xdr:cNvCxnSpPr/>
      </xdr:nvCxnSpPr>
      <xdr:spPr>
        <a:xfrm>
          <a:off x="1447800" y="14009660"/>
          <a:ext cx="889000" cy="4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127795</xdr:rowOff>
    </xdr:from>
    <xdr:to>
      <xdr:col>3</xdr:col>
      <xdr:colOff>330200</xdr:colOff>
      <xdr:row>83</xdr:row>
      <xdr:rowOff>57945</xdr:rowOff>
    </xdr:to>
    <xdr:sp macro="" textlink="">
      <xdr:nvSpPr>
        <xdr:cNvPr id="206" name="フローチャート : 判断 205"/>
        <xdr:cNvSpPr/>
      </xdr:nvSpPr>
      <xdr:spPr>
        <a:xfrm>
          <a:off x="2286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42722</xdr:rowOff>
    </xdr:from>
    <xdr:ext cx="762000" cy="259045"/>
    <xdr:sp macro="" textlink="">
      <xdr:nvSpPr>
        <xdr:cNvPr id="207" name="テキスト ボックス 206"/>
        <xdr:cNvSpPr txBox="1"/>
      </xdr:nvSpPr>
      <xdr:spPr>
        <a:xfrm>
          <a:off x="1955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117489</xdr:rowOff>
    </xdr:from>
    <xdr:to>
      <xdr:col>2</xdr:col>
      <xdr:colOff>127000</xdr:colOff>
      <xdr:row>83</xdr:row>
      <xdr:rowOff>47639</xdr:rowOff>
    </xdr:to>
    <xdr:sp macro="" textlink="">
      <xdr:nvSpPr>
        <xdr:cNvPr id="208" name="フローチャート : 判断 207"/>
        <xdr:cNvSpPr/>
      </xdr:nvSpPr>
      <xdr:spPr>
        <a:xfrm>
          <a:off x="1397000" y="14176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32416</xdr:rowOff>
    </xdr:from>
    <xdr:ext cx="762000" cy="259045"/>
    <xdr:sp macro="" textlink="">
      <xdr:nvSpPr>
        <xdr:cNvPr id="209" name="テキスト ボックス 208"/>
        <xdr:cNvSpPr txBox="1"/>
      </xdr:nvSpPr>
      <xdr:spPr>
        <a:xfrm>
          <a:off x="1066800" y="1426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86680</xdr:rowOff>
    </xdr:from>
    <xdr:to>
      <xdr:col>7</xdr:col>
      <xdr:colOff>203200</xdr:colOff>
      <xdr:row>82</xdr:row>
      <xdr:rowOff>16830</xdr:rowOff>
    </xdr:to>
    <xdr:sp macro="" textlink="">
      <xdr:nvSpPr>
        <xdr:cNvPr id="215" name="円/楕円 214"/>
        <xdr:cNvSpPr/>
      </xdr:nvSpPr>
      <xdr:spPr>
        <a:xfrm>
          <a:off x="4902200" y="1397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7957</xdr:rowOff>
    </xdr:from>
    <xdr:ext cx="762000" cy="259045"/>
    <xdr:sp macro="" textlink="">
      <xdr:nvSpPr>
        <xdr:cNvPr id="216" name="人件費・物件費等の状況該当値テキスト"/>
        <xdr:cNvSpPr txBox="1"/>
      </xdr:nvSpPr>
      <xdr:spPr>
        <a:xfrm>
          <a:off x="5041900" y="13895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167,291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89737</xdr:rowOff>
    </xdr:from>
    <xdr:to>
      <xdr:col>6</xdr:col>
      <xdr:colOff>50800</xdr:colOff>
      <xdr:row>82</xdr:row>
      <xdr:rowOff>19887</xdr:rowOff>
    </xdr:to>
    <xdr:sp macro="" textlink="">
      <xdr:nvSpPr>
        <xdr:cNvPr id="217" name="円/楕円 216"/>
        <xdr:cNvSpPr/>
      </xdr:nvSpPr>
      <xdr:spPr>
        <a:xfrm>
          <a:off x="4064000" y="13977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30064</xdr:rowOff>
    </xdr:from>
    <xdr:ext cx="736600" cy="259045"/>
    <xdr:sp macro="" textlink="">
      <xdr:nvSpPr>
        <xdr:cNvPr id="218" name="テキスト ボックス 217"/>
        <xdr:cNvSpPr txBox="1"/>
      </xdr:nvSpPr>
      <xdr:spPr>
        <a:xfrm>
          <a:off x="3733800" y="137460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169,572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83339</xdr:rowOff>
    </xdr:from>
    <xdr:to>
      <xdr:col>4</xdr:col>
      <xdr:colOff>533400</xdr:colOff>
      <xdr:row>82</xdr:row>
      <xdr:rowOff>13489</xdr:rowOff>
    </xdr:to>
    <xdr:sp macro="" textlink="">
      <xdr:nvSpPr>
        <xdr:cNvPr id="219" name="円/楕円 218"/>
        <xdr:cNvSpPr/>
      </xdr:nvSpPr>
      <xdr:spPr>
        <a:xfrm>
          <a:off x="3175000" y="13970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23666</xdr:rowOff>
    </xdr:from>
    <xdr:ext cx="762000" cy="259045"/>
    <xdr:sp macro="" textlink="">
      <xdr:nvSpPr>
        <xdr:cNvPr id="220" name="テキスト ボックス 219"/>
        <xdr:cNvSpPr txBox="1"/>
      </xdr:nvSpPr>
      <xdr:spPr>
        <a:xfrm>
          <a:off x="2844800" y="1373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164,799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75794</xdr:rowOff>
    </xdr:from>
    <xdr:to>
      <xdr:col>3</xdr:col>
      <xdr:colOff>330200</xdr:colOff>
      <xdr:row>82</xdr:row>
      <xdr:rowOff>5944</xdr:rowOff>
    </xdr:to>
    <xdr:sp macro="" textlink="">
      <xdr:nvSpPr>
        <xdr:cNvPr id="221" name="円/楕円 220"/>
        <xdr:cNvSpPr/>
      </xdr:nvSpPr>
      <xdr:spPr>
        <a:xfrm>
          <a:off x="2286000" y="1396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16121</xdr:rowOff>
    </xdr:from>
    <xdr:ext cx="762000" cy="259045"/>
    <xdr:sp macro="" textlink="">
      <xdr:nvSpPr>
        <xdr:cNvPr id="222" name="テキスト ボックス 221"/>
        <xdr:cNvSpPr txBox="1"/>
      </xdr:nvSpPr>
      <xdr:spPr>
        <a:xfrm>
          <a:off x="1955800" y="1373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159,171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71410</xdr:rowOff>
    </xdr:from>
    <xdr:to>
      <xdr:col>2</xdr:col>
      <xdr:colOff>127000</xdr:colOff>
      <xdr:row>82</xdr:row>
      <xdr:rowOff>1560</xdr:rowOff>
    </xdr:to>
    <xdr:sp macro="" textlink="">
      <xdr:nvSpPr>
        <xdr:cNvPr id="223" name="円/楕円 222"/>
        <xdr:cNvSpPr/>
      </xdr:nvSpPr>
      <xdr:spPr>
        <a:xfrm>
          <a:off x="1397000" y="1395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11737</xdr:rowOff>
    </xdr:from>
    <xdr:ext cx="762000" cy="259045"/>
    <xdr:sp macro="" textlink="">
      <xdr:nvSpPr>
        <xdr:cNvPr id="224" name="テキスト ボックス 223"/>
        <xdr:cNvSpPr txBox="1"/>
      </xdr:nvSpPr>
      <xdr:spPr>
        <a:xfrm>
          <a:off x="1066800" y="1372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155,900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東日本大震災に伴う復興財源として、国においては給与削減が行われたが、本町においては、これまでのラスパイレス指数の状況や近隣町村の動向をみた中で、給与削減を行わなかったため平成２３・２４年度において１００を超えてしまった。しかしながら平成２５年７月から本町においても給与削減を実施しており、適切な給与水準になるよう努めている。</a:t>
          </a:r>
          <a:endParaRPr lang="ja-JP" altLang="ja-JP" sz="1400">
            <a:effectLst/>
          </a:endParaRPr>
        </a:p>
        <a:p>
          <a:r>
            <a:rPr lang="ja-JP" altLang="ja-JP" sz="1100" b="0" i="0" baseline="0">
              <a:solidFill>
                <a:schemeClr val="dk1"/>
              </a:solidFill>
              <a:effectLst/>
              <a:latin typeface="+mn-lt"/>
              <a:ea typeface="+mn-ea"/>
              <a:cs typeface="+mn-cs"/>
            </a:rPr>
            <a:t>なお、国家公務員の時限的な給与特例法による措置がない場合の、平成２３年度の数値は９４．９、平成２４年度の数値は９５．４であり、過去５年間において１００を超えることはない</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110279</xdr:rowOff>
    </xdr:from>
    <xdr:to>
      <xdr:col>24</xdr:col>
      <xdr:colOff>558800</xdr:colOff>
      <xdr:row>88</xdr:row>
      <xdr:rowOff>16087</xdr:rowOff>
    </xdr:to>
    <xdr:cxnSp macro="">
      <xdr:nvCxnSpPr>
        <xdr:cNvPr id="253" name="直線コネクタ 252"/>
        <xdr:cNvCxnSpPr/>
      </xdr:nvCxnSpPr>
      <xdr:spPr>
        <a:xfrm flipV="1">
          <a:off x="17018000" y="13997729"/>
          <a:ext cx="0" cy="11059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4"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5" name="直線コネクタ 254"/>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25206</xdr:rowOff>
    </xdr:from>
    <xdr:ext cx="762000" cy="259045"/>
    <xdr:sp macro="" textlink="">
      <xdr:nvSpPr>
        <xdr:cNvPr id="256" name="給与水準   （国との比較）最大値テキスト"/>
        <xdr:cNvSpPr txBox="1"/>
      </xdr:nvSpPr>
      <xdr:spPr>
        <a:xfrm>
          <a:off x="17106900" y="1374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24</xdr:col>
      <xdr:colOff>469900</xdr:colOff>
      <xdr:row>81</xdr:row>
      <xdr:rowOff>110279</xdr:rowOff>
    </xdr:from>
    <xdr:to>
      <xdr:col>24</xdr:col>
      <xdr:colOff>647700</xdr:colOff>
      <xdr:row>81</xdr:row>
      <xdr:rowOff>110279</xdr:rowOff>
    </xdr:to>
    <xdr:cxnSp macro="">
      <xdr:nvCxnSpPr>
        <xdr:cNvPr id="257" name="直線コネクタ 256"/>
        <xdr:cNvCxnSpPr/>
      </xdr:nvCxnSpPr>
      <xdr:spPr>
        <a:xfrm>
          <a:off x="16929100" y="13997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65405</xdr:rowOff>
    </xdr:from>
    <xdr:to>
      <xdr:col>24</xdr:col>
      <xdr:colOff>558800</xdr:colOff>
      <xdr:row>88</xdr:row>
      <xdr:rowOff>56304</xdr:rowOff>
    </xdr:to>
    <xdr:cxnSp macro="">
      <xdr:nvCxnSpPr>
        <xdr:cNvPr id="258" name="直線コネクタ 257"/>
        <xdr:cNvCxnSpPr/>
      </xdr:nvCxnSpPr>
      <xdr:spPr>
        <a:xfrm flipV="1">
          <a:off x="16179800" y="14810105"/>
          <a:ext cx="838200" cy="333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11023</xdr:rowOff>
    </xdr:from>
    <xdr:ext cx="762000" cy="259045"/>
    <xdr:sp macro="" textlink="">
      <xdr:nvSpPr>
        <xdr:cNvPr id="259" name="給与水準   （国との比較）平均値テキスト"/>
        <xdr:cNvSpPr txBox="1"/>
      </xdr:nvSpPr>
      <xdr:spPr>
        <a:xfrm>
          <a:off x="17106900" y="1458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165946</xdr:rowOff>
    </xdr:from>
    <xdr:to>
      <xdr:col>24</xdr:col>
      <xdr:colOff>609600</xdr:colOff>
      <xdr:row>86</xdr:row>
      <xdr:rowOff>96096</xdr:rowOff>
    </xdr:to>
    <xdr:sp macro="" textlink="">
      <xdr:nvSpPr>
        <xdr:cNvPr id="260" name="フローチャート : 判断 259"/>
        <xdr:cNvSpPr/>
      </xdr:nvSpPr>
      <xdr:spPr>
        <a:xfrm>
          <a:off x="169672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36195</xdr:rowOff>
    </xdr:from>
    <xdr:to>
      <xdr:col>23</xdr:col>
      <xdr:colOff>406400</xdr:colOff>
      <xdr:row>88</xdr:row>
      <xdr:rowOff>56304</xdr:rowOff>
    </xdr:to>
    <xdr:cxnSp macro="">
      <xdr:nvCxnSpPr>
        <xdr:cNvPr id="261" name="直線コネクタ 260"/>
        <xdr:cNvCxnSpPr/>
      </xdr:nvCxnSpPr>
      <xdr:spPr>
        <a:xfrm>
          <a:off x="15290800" y="15123795"/>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132714</xdr:rowOff>
    </xdr:from>
    <xdr:to>
      <xdr:col>23</xdr:col>
      <xdr:colOff>457200</xdr:colOff>
      <xdr:row>88</xdr:row>
      <xdr:rowOff>62864</xdr:rowOff>
    </xdr:to>
    <xdr:sp macro="" textlink="">
      <xdr:nvSpPr>
        <xdr:cNvPr id="262" name="フローチャート : 判断 261"/>
        <xdr:cNvSpPr/>
      </xdr:nvSpPr>
      <xdr:spPr>
        <a:xfrm>
          <a:off x="16129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73041</xdr:rowOff>
    </xdr:from>
    <xdr:ext cx="736600" cy="259045"/>
    <xdr:sp macro="" textlink="">
      <xdr:nvSpPr>
        <xdr:cNvPr id="263" name="テキスト ボックス 262"/>
        <xdr:cNvSpPr txBox="1"/>
      </xdr:nvSpPr>
      <xdr:spPr>
        <a:xfrm>
          <a:off x="15798800" y="14817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25188</xdr:rowOff>
    </xdr:from>
    <xdr:to>
      <xdr:col>22</xdr:col>
      <xdr:colOff>203200</xdr:colOff>
      <xdr:row>88</xdr:row>
      <xdr:rowOff>36195</xdr:rowOff>
    </xdr:to>
    <xdr:cxnSp macro="">
      <xdr:nvCxnSpPr>
        <xdr:cNvPr id="264" name="直線コネクタ 263"/>
        <xdr:cNvCxnSpPr/>
      </xdr:nvCxnSpPr>
      <xdr:spPr>
        <a:xfrm>
          <a:off x="14401800" y="14769888"/>
          <a:ext cx="889000" cy="35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124671</xdr:rowOff>
    </xdr:from>
    <xdr:to>
      <xdr:col>22</xdr:col>
      <xdr:colOff>254000</xdr:colOff>
      <xdr:row>88</xdr:row>
      <xdr:rowOff>54821</xdr:rowOff>
    </xdr:to>
    <xdr:sp macro="" textlink="">
      <xdr:nvSpPr>
        <xdr:cNvPr id="265" name="フローチャート : 判断 264"/>
        <xdr:cNvSpPr/>
      </xdr:nvSpPr>
      <xdr:spPr>
        <a:xfrm>
          <a:off x="15240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64998</xdr:rowOff>
    </xdr:from>
    <xdr:ext cx="762000" cy="259045"/>
    <xdr:sp macro="" textlink="">
      <xdr:nvSpPr>
        <xdr:cNvPr id="266" name="テキスト ボックス 265"/>
        <xdr:cNvSpPr txBox="1"/>
      </xdr:nvSpPr>
      <xdr:spPr>
        <a:xfrm>
          <a:off x="14909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124248</xdr:rowOff>
    </xdr:from>
    <xdr:to>
      <xdr:col>21</xdr:col>
      <xdr:colOff>0</xdr:colOff>
      <xdr:row>86</xdr:row>
      <xdr:rowOff>25188</xdr:rowOff>
    </xdr:to>
    <xdr:cxnSp macro="">
      <xdr:nvCxnSpPr>
        <xdr:cNvPr id="267" name="直線コネクタ 266"/>
        <xdr:cNvCxnSpPr/>
      </xdr:nvCxnSpPr>
      <xdr:spPr>
        <a:xfrm>
          <a:off x="13512800" y="1469749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137795</xdr:rowOff>
    </xdr:from>
    <xdr:to>
      <xdr:col>21</xdr:col>
      <xdr:colOff>50800</xdr:colOff>
      <xdr:row>86</xdr:row>
      <xdr:rowOff>67945</xdr:rowOff>
    </xdr:to>
    <xdr:sp macro="" textlink="">
      <xdr:nvSpPr>
        <xdr:cNvPr id="268" name="フローチャート : 判断 267"/>
        <xdr:cNvSpPr/>
      </xdr:nvSpPr>
      <xdr:spPr>
        <a:xfrm>
          <a:off x="14351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69" name="テキスト ボックス 268"/>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121709</xdr:rowOff>
    </xdr:from>
    <xdr:to>
      <xdr:col>19</xdr:col>
      <xdr:colOff>533400</xdr:colOff>
      <xdr:row>86</xdr:row>
      <xdr:rowOff>51859</xdr:rowOff>
    </xdr:to>
    <xdr:sp macro="" textlink="">
      <xdr:nvSpPr>
        <xdr:cNvPr id="270" name="フローチャート : 判断 269"/>
        <xdr:cNvSpPr/>
      </xdr:nvSpPr>
      <xdr:spPr>
        <a:xfrm>
          <a:off x="134620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36636</xdr:rowOff>
    </xdr:from>
    <xdr:ext cx="762000" cy="259045"/>
    <xdr:sp macro="" textlink="">
      <xdr:nvSpPr>
        <xdr:cNvPr id="271" name="テキスト ボックス 270"/>
        <xdr:cNvSpPr txBox="1"/>
      </xdr:nvSpPr>
      <xdr:spPr>
        <a:xfrm>
          <a:off x="13131800" y="14781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14605</xdr:rowOff>
    </xdr:from>
    <xdr:to>
      <xdr:col>24</xdr:col>
      <xdr:colOff>609600</xdr:colOff>
      <xdr:row>86</xdr:row>
      <xdr:rowOff>116205</xdr:rowOff>
    </xdr:to>
    <xdr:sp macro="" textlink="">
      <xdr:nvSpPr>
        <xdr:cNvPr id="277" name="円/楕円 276"/>
        <xdr:cNvSpPr/>
      </xdr:nvSpPr>
      <xdr:spPr>
        <a:xfrm>
          <a:off x="16967200" y="1475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158132</xdr:rowOff>
    </xdr:from>
    <xdr:ext cx="762000" cy="259045"/>
    <xdr:sp macro="" textlink="">
      <xdr:nvSpPr>
        <xdr:cNvPr id="278" name="給与水準   （国との比較）該当値テキスト"/>
        <xdr:cNvSpPr txBox="1"/>
      </xdr:nvSpPr>
      <xdr:spPr>
        <a:xfrm>
          <a:off x="17106900" y="1473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5504</xdr:rowOff>
    </xdr:from>
    <xdr:to>
      <xdr:col>23</xdr:col>
      <xdr:colOff>457200</xdr:colOff>
      <xdr:row>88</xdr:row>
      <xdr:rowOff>107104</xdr:rowOff>
    </xdr:to>
    <xdr:sp macro="" textlink="">
      <xdr:nvSpPr>
        <xdr:cNvPr id="279" name="円/楕円 278"/>
        <xdr:cNvSpPr/>
      </xdr:nvSpPr>
      <xdr:spPr>
        <a:xfrm>
          <a:off x="16129000" y="1509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91881</xdr:rowOff>
    </xdr:from>
    <xdr:ext cx="736600" cy="259045"/>
    <xdr:sp macro="" textlink="">
      <xdr:nvSpPr>
        <xdr:cNvPr id="280" name="テキスト ボックス 279"/>
        <xdr:cNvSpPr txBox="1"/>
      </xdr:nvSpPr>
      <xdr:spPr>
        <a:xfrm>
          <a:off x="15798800" y="15179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156845</xdr:rowOff>
    </xdr:from>
    <xdr:to>
      <xdr:col>22</xdr:col>
      <xdr:colOff>254000</xdr:colOff>
      <xdr:row>88</xdr:row>
      <xdr:rowOff>86995</xdr:rowOff>
    </xdr:to>
    <xdr:sp macro="" textlink="">
      <xdr:nvSpPr>
        <xdr:cNvPr id="281" name="円/楕円 280"/>
        <xdr:cNvSpPr/>
      </xdr:nvSpPr>
      <xdr:spPr>
        <a:xfrm>
          <a:off x="15240000" y="1507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71772</xdr:rowOff>
    </xdr:from>
    <xdr:ext cx="762000" cy="259045"/>
    <xdr:sp macro="" textlink="">
      <xdr:nvSpPr>
        <xdr:cNvPr id="282" name="テキスト ボックス 281"/>
        <xdr:cNvSpPr txBox="1"/>
      </xdr:nvSpPr>
      <xdr:spPr>
        <a:xfrm>
          <a:off x="14909800" y="1515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145838</xdr:rowOff>
    </xdr:from>
    <xdr:to>
      <xdr:col>21</xdr:col>
      <xdr:colOff>50800</xdr:colOff>
      <xdr:row>86</xdr:row>
      <xdr:rowOff>75988</xdr:rowOff>
    </xdr:to>
    <xdr:sp macro="" textlink="">
      <xdr:nvSpPr>
        <xdr:cNvPr id="283" name="円/楕円 282"/>
        <xdr:cNvSpPr/>
      </xdr:nvSpPr>
      <xdr:spPr>
        <a:xfrm>
          <a:off x="14351000" y="14719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60765</xdr:rowOff>
    </xdr:from>
    <xdr:ext cx="762000" cy="259045"/>
    <xdr:sp macro="" textlink="">
      <xdr:nvSpPr>
        <xdr:cNvPr id="284" name="テキスト ボックス 283"/>
        <xdr:cNvSpPr txBox="1"/>
      </xdr:nvSpPr>
      <xdr:spPr>
        <a:xfrm>
          <a:off x="14020800" y="14805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73448</xdr:rowOff>
    </xdr:from>
    <xdr:to>
      <xdr:col>19</xdr:col>
      <xdr:colOff>533400</xdr:colOff>
      <xdr:row>86</xdr:row>
      <xdr:rowOff>3598</xdr:rowOff>
    </xdr:to>
    <xdr:sp macro="" textlink="">
      <xdr:nvSpPr>
        <xdr:cNvPr id="285" name="円/楕円 284"/>
        <xdr:cNvSpPr/>
      </xdr:nvSpPr>
      <xdr:spPr>
        <a:xfrm>
          <a:off x="13462000" y="1464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13775</xdr:rowOff>
    </xdr:from>
    <xdr:ext cx="762000" cy="259045"/>
    <xdr:sp macro="" textlink="">
      <xdr:nvSpPr>
        <xdr:cNvPr id="286" name="テキスト ボックス 285"/>
        <xdr:cNvSpPr txBox="1"/>
      </xdr:nvSpPr>
      <xdr:spPr>
        <a:xfrm>
          <a:off x="13131800" y="14415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本町では、定員適正化計画に基づき、平成１２年度から平成１９年度にかけて、退職不補充として３８人の削減を行い、計画の達成とともに類似団体との比較においても上位に位置している。行政需要が年々増加する中において、退職に伴う新規職員の採用は不可欠であり、平成２３年度から若干上昇傾向にあるが、人口減少が進む中、今後も適切な定員管理に努めることとす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3" name="直線コネクタ 302"/>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4" name="テキスト ボックス 303"/>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5" name="直線コネクタ 304"/>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6" name="テキスト ボックス 305"/>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7" name="直線コネクタ 306"/>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8" name="テキスト ボックス 307"/>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9" name="直線コネクタ 308"/>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0" name="テキスト ボックス 309"/>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170549</xdr:rowOff>
    </xdr:from>
    <xdr:to>
      <xdr:col>24</xdr:col>
      <xdr:colOff>558800</xdr:colOff>
      <xdr:row>67</xdr:row>
      <xdr:rowOff>44780</xdr:rowOff>
    </xdr:to>
    <xdr:cxnSp macro="">
      <xdr:nvCxnSpPr>
        <xdr:cNvPr id="313" name="直線コネクタ 312"/>
        <xdr:cNvCxnSpPr/>
      </xdr:nvCxnSpPr>
      <xdr:spPr>
        <a:xfrm flipV="1">
          <a:off x="17018000" y="10286099"/>
          <a:ext cx="0" cy="12458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16857</xdr:rowOff>
    </xdr:from>
    <xdr:ext cx="762000" cy="259045"/>
    <xdr:sp macro="" textlink="">
      <xdr:nvSpPr>
        <xdr:cNvPr id="314" name="定員管理の状況最小値テキスト"/>
        <xdr:cNvSpPr txBox="1"/>
      </xdr:nvSpPr>
      <xdr:spPr>
        <a:xfrm>
          <a:off x="17106900" y="115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24</xdr:col>
      <xdr:colOff>469900</xdr:colOff>
      <xdr:row>67</xdr:row>
      <xdr:rowOff>44780</xdr:rowOff>
    </xdr:from>
    <xdr:to>
      <xdr:col>24</xdr:col>
      <xdr:colOff>647700</xdr:colOff>
      <xdr:row>67</xdr:row>
      <xdr:rowOff>44780</xdr:rowOff>
    </xdr:to>
    <xdr:cxnSp macro="">
      <xdr:nvCxnSpPr>
        <xdr:cNvPr id="315" name="直線コネクタ 314"/>
        <xdr:cNvCxnSpPr/>
      </xdr:nvCxnSpPr>
      <xdr:spPr>
        <a:xfrm>
          <a:off x="16929100" y="11531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85476</xdr:rowOff>
    </xdr:from>
    <xdr:ext cx="762000" cy="259045"/>
    <xdr:sp macro="" textlink="">
      <xdr:nvSpPr>
        <xdr:cNvPr id="316" name="定員管理の状況最大値テキスト"/>
        <xdr:cNvSpPr txBox="1"/>
      </xdr:nvSpPr>
      <xdr:spPr>
        <a:xfrm>
          <a:off x="17106900" y="1002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24</xdr:col>
      <xdr:colOff>469900</xdr:colOff>
      <xdr:row>59</xdr:row>
      <xdr:rowOff>170549</xdr:rowOff>
    </xdr:from>
    <xdr:to>
      <xdr:col>24</xdr:col>
      <xdr:colOff>647700</xdr:colOff>
      <xdr:row>59</xdr:row>
      <xdr:rowOff>170549</xdr:rowOff>
    </xdr:to>
    <xdr:cxnSp macro="">
      <xdr:nvCxnSpPr>
        <xdr:cNvPr id="317" name="直線コネクタ 316"/>
        <xdr:cNvCxnSpPr/>
      </xdr:nvCxnSpPr>
      <xdr:spPr>
        <a:xfrm>
          <a:off x="16929100" y="1028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128194</xdr:rowOff>
    </xdr:from>
    <xdr:to>
      <xdr:col>24</xdr:col>
      <xdr:colOff>558800</xdr:colOff>
      <xdr:row>60</xdr:row>
      <xdr:rowOff>133261</xdr:rowOff>
    </xdr:to>
    <xdr:cxnSp macro="">
      <xdr:nvCxnSpPr>
        <xdr:cNvPr id="318" name="直線コネクタ 317"/>
        <xdr:cNvCxnSpPr/>
      </xdr:nvCxnSpPr>
      <xdr:spPr>
        <a:xfrm>
          <a:off x="16179800" y="10415194"/>
          <a:ext cx="838200" cy="5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31246</xdr:rowOff>
    </xdr:from>
    <xdr:ext cx="762000" cy="259045"/>
    <xdr:sp macro="" textlink="">
      <xdr:nvSpPr>
        <xdr:cNvPr id="319" name="定員管理の状況平均値テキスト"/>
        <xdr:cNvSpPr txBox="1"/>
      </xdr:nvSpPr>
      <xdr:spPr>
        <a:xfrm>
          <a:off x="17106900" y="10489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59169</xdr:rowOff>
    </xdr:from>
    <xdr:to>
      <xdr:col>24</xdr:col>
      <xdr:colOff>609600</xdr:colOff>
      <xdr:row>61</xdr:row>
      <xdr:rowOff>160769</xdr:rowOff>
    </xdr:to>
    <xdr:sp macro="" textlink="">
      <xdr:nvSpPr>
        <xdr:cNvPr id="320" name="フローチャート : 判断 319"/>
        <xdr:cNvSpPr/>
      </xdr:nvSpPr>
      <xdr:spPr>
        <a:xfrm>
          <a:off x="169672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121196</xdr:rowOff>
    </xdr:from>
    <xdr:to>
      <xdr:col>23</xdr:col>
      <xdr:colOff>406400</xdr:colOff>
      <xdr:row>60</xdr:row>
      <xdr:rowOff>128194</xdr:rowOff>
    </xdr:to>
    <xdr:cxnSp macro="">
      <xdr:nvCxnSpPr>
        <xdr:cNvPr id="321" name="直線コネクタ 320"/>
        <xdr:cNvCxnSpPr/>
      </xdr:nvCxnSpPr>
      <xdr:spPr>
        <a:xfrm>
          <a:off x="15290800" y="10408196"/>
          <a:ext cx="889000" cy="6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42761</xdr:rowOff>
    </xdr:from>
    <xdr:to>
      <xdr:col>23</xdr:col>
      <xdr:colOff>457200</xdr:colOff>
      <xdr:row>61</xdr:row>
      <xdr:rowOff>144361</xdr:rowOff>
    </xdr:to>
    <xdr:sp macro="" textlink="">
      <xdr:nvSpPr>
        <xdr:cNvPr id="322" name="フローチャート : 判断 321"/>
        <xdr:cNvSpPr/>
      </xdr:nvSpPr>
      <xdr:spPr>
        <a:xfrm>
          <a:off x="16129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129138</xdr:rowOff>
    </xdr:from>
    <xdr:ext cx="736600" cy="259045"/>
    <xdr:sp macro="" textlink="">
      <xdr:nvSpPr>
        <xdr:cNvPr id="323" name="テキスト ボックス 322"/>
        <xdr:cNvSpPr txBox="1"/>
      </xdr:nvSpPr>
      <xdr:spPr>
        <a:xfrm>
          <a:off x="15798800" y="10587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99720</xdr:rowOff>
    </xdr:from>
    <xdr:to>
      <xdr:col>22</xdr:col>
      <xdr:colOff>203200</xdr:colOff>
      <xdr:row>60</xdr:row>
      <xdr:rowOff>121196</xdr:rowOff>
    </xdr:to>
    <xdr:cxnSp macro="">
      <xdr:nvCxnSpPr>
        <xdr:cNvPr id="324" name="直線コネクタ 323"/>
        <xdr:cNvCxnSpPr/>
      </xdr:nvCxnSpPr>
      <xdr:spPr>
        <a:xfrm>
          <a:off x="14401800" y="10386720"/>
          <a:ext cx="889000" cy="21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36005</xdr:rowOff>
    </xdr:from>
    <xdr:to>
      <xdr:col>22</xdr:col>
      <xdr:colOff>254000</xdr:colOff>
      <xdr:row>61</xdr:row>
      <xdr:rowOff>137605</xdr:rowOff>
    </xdr:to>
    <xdr:sp macro="" textlink="">
      <xdr:nvSpPr>
        <xdr:cNvPr id="325" name="フローチャート : 判断 324"/>
        <xdr:cNvSpPr/>
      </xdr:nvSpPr>
      <xdr:spPr>
        <a:xfrm>
          <a:off x="15240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122382</xdr:rowOff>
    </xdr:from>
    <xdr:ext cx="762000" cy="259045"/>
    <xdr:sp macro="" textlink="">
      <xdr:nvSpPr>
        <xdr:cNvPr id="326" name="テキスト ボックス 325"/>
        <xdr:cNvSpPr txBox="1"/>
      </xdr:nvSpPr>
      <xdr:spPr>
        <a:xfrm>
          <a:off x="14909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99720</xdr:rowOff>
    </xdr:from>
    <xdr:to>
      <xdr:col>21</xdr:col>
      <xdr:colOff>0</xdr:colOff>
      <xdr:row>60</xdr:row>
      <xdr:rowOff>105511</xdr:rowOff>
    </xdr:to>
    <xdr:cxnSp macro="">
      <xdr:nvCxnSpPr>
        <xdr:cNvPr id="327" name="直線コネクタ 326"/>
        <xdr:cNvCxnSpPr/>
      </xdr:nvCxnSpPr>
      <xdr:spPr>
        <a:xfrm flipV="1">
          <a:off x="13512800" y="10386720"/>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35522</xdr:rowOff>
    </xdr:from>
    <xdr:to>
      <xdr:col>21</xdr:col>
      <xdr:colOff>50800</xdr:colOff>
      <xdr:row>61</xdr:row>
      <xdr:rowOff>137122</xdr:rowOff>
    </xdr:to>
    <xdr:sp macro="" textlink="">
      <xdr:nvSpPr>
        <xdr:cNvPr id="328" name="フローチャート : 判断 327"/>
        <xdr:cNvSpPr/>
      </xdr:nvSpPr>
      <xdr:spPr>
        <a:xfrm>
          <a:off x="14351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121899</xdr:rowOff>
    </xdr:from>
    <xdr:ext cx="762000" cy="259045"/>
    <xdr:sp macro="" textlink="">
      <xdr:nvSpPr>
        <xdr:cNvPr id="329" name="テキスト ボックス 328"/>
        <xdr:cNvSpPr txBox="1"/>
      </xdr:nvSpPr>
      <xdr:spPr>
        <a:xfrm>
          <a:off x="14020800" y="1058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30937</xdr:rowOff>
    </xdr:from>
    <xdr:to>
      <xdr:col>19</xdr:col>
      <xdr:colOff>533400</xdr:colOff>
      <xdr:row>61</xdr:row>
      <xdr:rowOff>132537</xdr:rowOff>
    </xdr:to>
    <xdr:sp macro="" textlink="">
      <xdr:nvSpPr>
        <xdr:cNvPr id="330" name="フローチャート : 判断 329"/>
        <xdr:cNvSpPr/>
      </xdr:nvSpPr>
      <xdr:spPr>
        <a:xfrm>
          <a:off x="13462000" y="1048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117314</xdr:rowOff>
    </xdr:from>
    <xdr:ext cx="762000" cy="259045"/>
    <xdr:sp macro="" textlink="">
      <xdr:nvSpPr>
        <xdr:cNvPr id="331" name="テキスト ボックス 330"/>
        <xdr:cNvSpPr txBox="1"/>
      </xdr:nvSpPr>
      <xdr:spPr>
        <a:xfrm>
          <a:off x="13131800" y="105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82461</xdr:rowOff>
    </xdr:from>
    <xdr:to>
      <xdr:col>24</xdr:col>
      <xdr:colOff>609600</xdr:colOff>
      <xdr:row>61</xdr:row>
      <xdr:rowOff>12611</xdr:rowOff>
    </xdr:to>
    <xdr:sp macro="" textlink="">
      <xdr:nvSpPr>
        <xdr:cNvPr id="337" name="円/楕円 336"/>
        <xdr:cNvSpPr/>
      </xdr:nvSpPr>
      <xdr:spPr>
        <a:xfrm>
          <a:off x="16967200" y="10369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98988</xdr:rowOff>
    </xdr:from>
    <xdr:ext cx="762000" cy="259045"/>
    <xdr:sp macro="" textlink="">
      <xdr:nvSpPr>
        <xdr:cNvPr id="338" name="定員管理の状況該当値テキスト"/>
        <xdr:cNvSpPr txBox="1"/>
      </xdr:nvSpPr>
      <xdr:spPr>
        <a:xfrm>
          <a:off x="17106900" y="10214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77394</xdr:rowOff>
    </xdr:from>
    <xdr:to>
      <xdr:col>23</xdr:col>
      <xdr:colOff>457200</xdr:colOff>
      <xdr:row>61</xdr:row>
      <xdr:rowOff>7544</xdr:rowOff>
    </xdr:to>
    <xdr:sp macro="" textlink="">
      <xdr:nvSpPr>
        <xdr:cNvPr id="339" name="円/楕円 338"/>
        <xdr:cNvSpPr/>
      </xdr:nvSpPr>
      <xdr:spPr>
        <a:xfrm>
          <a:off x="16129000" y="1036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17721</xdr:rowOff>
    </xdr:from>
    <xdr:ext cx="736600" cy="259045"/>
    <xdr:sp macro="" textlink="">
      <xdr:nvSpPr>
        <xdr:cNvPr id="340" name="テキスト ボックス 339"/>
        <xdr:cNvSpPr txBox="1"/>
      </xdr:nvSpPr>
      <xdr:spPr>
        <a:xfrm>
          <a:off x="15798800" y="10133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70396</xdr:rowOff>
    </xdr:from>
    <xdr:to>
      <xdr:col>22</xdr:col>
      <xdr:colOff>254000</xdr:colOff>
      <xdr:row>61</xdr:row>
      <xdr:rowOff>546</xdr:rowOff>
    </xdr:to>
    <xdr:sp macro="" textlink="">
      <xdr:nvSpPr>
        <xdr:cNvPr id="341" name="円/楕円 340"/>
        <xdr:cNvSpPr/>
      </xdr:nvSpPr>
      <xdr:spPr>
        <a:xfrm>
          <a:off x="15240000" y="1035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10723</xdr:rowOff>
    </xdr:from>
    <xdr:ext cx="762000" cy="259045"/>
    <xdr:sp macro="" textlink="">
      <xdr:nvSpPr>
        <xdr:cNvPr id="342" name="テキスト ボックス 341"/>
        <xdr:cNvSpPr txBox="1"/>
      </xdr:nvSpPr>
      <xdr:spPr>
        <a:xfrm>
          <a:off x="14909800" y="10126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48920</xdr:rowOff>
    </xdr:from>
    <xdr:to>
      <xdr:col>21</xdr:col>
      <xdr:colOff>50800</xdr:colOff>
      <xdr:row>60</xdr:row>
      <xdr:rowOff>150520</xdr:rowOff>
    </xdr:to>
    <xdr:sp macro="" textlink="">
      <xdr:nvSpPr>
        <xdr:cNvPr id="343" name="円/楕円 342"/>
        <xdr:cNvSpPr/>
      </xdr:nvSpPr>
      <xdr:spPr>
        <a:xfrm>
          <a:off x="14351000" y="1033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160697</xdr:rowOff>
    </xdr:from>
    <xdr:ext cx="762000" cy="259045"/>
    <xdr:sp macro="" textlink="">
      <xdr:nvSpPr>
        <xdr:cNvPr id="344" name="テキスト ボックス 343"/>
        <xdr:cNvSpPr txBox="1"/>
      </xdr:nvSpPr>
      <xdr:spPr>
        <a:xfrm>
          <a:off x="14020800" y="1010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13.08</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54711</xdr:rowOff>
    </xdr:from>
    <xdr:to>
      <xdr:col>19</xdr:col>
      <xdr:colOff>533400</xdr:colOff>
      <xdr:row>60</xdr:row>
      <xdr:rowOff>156311</xdr:rowOff>
    </xdr:to>
    <xdr:sp macro="" textlink="">
      <xdr:nvSpPr>
        <xdr:cNvPr id="345" name="円/楕円 344"/>
        <xdr:cNvSpPr/>
      </xdr:nvSpPr>
      <xdr:spPr>
        <a:xfrm>
          <a:off x="13462000" y="1034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166488</xdr:rowOff>
    </xdr:from>
    <xdr:ext cx="762000" cy="259045"/>
    <xdr:sp macro="" textlink="">
      <xdr:nvSpPr>
        <xdr:cNvPr id="346" name="テキスト ボックス 345"/>
        <xdr:cNvSpPr txBox="1"/>
      </xdr:nvSpPr>
      <xdr:spPr>
        <a:xfrm>
          <a:off x="13131800" y="10110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これまで進めてきた下水道整備事業、簡易水道統合整備事業、幅員狭小な道路整備事業により実質公債費比率が全国平均や京都府平均を上回って</a:t>
          </a:r>
          <a:r>
            <a:rPr lang="ja-JP" altLang="en-US" sz="1100" b="0" i="0" baseline="0">
              <a:solidFill>
                <a:schemeClr val="dk1"/>
              </a:solidFill>
              <a:effectLst/>
              <a:latin typeface="+mn-lt"/>
              <a:ea typeface="+mn-ea"/>
              <a:cs typeface="+mn-cs"/>
            </a:rPr>
            <a:t>いる。また類似団体と比較しても</a:t>
          </a:r>
          <a:r>
            <a:rPr lang="en-US" altLang="ja-JP" sz="1100" b="0" i="0" baseline="0">
              <a:solidFill>
                <a:schemeClr val="dk1"/>
              </a:solidFill>
              <a:effectLst/>
              <a:latin typeface="+mn-lt"/>
              <a:ea typeface="+mn-ea"/>
              <a:cs typeface="+mn-cs"/>
            </a:rPr>
            <a:t>7.1</a:t>
          </a:r>
          <a:r>
            <a:rPr lang="ja-JP" altLang="en-US" sz="1100" b="0" i="0" baseline="0">
              <a:solidFill>
                <a:schemeClr val="dk1"/>
              </a:solidFill>
              <a:effectLst/>
              <a:latin typeface="+mn-lt"/>
              <a:ea typeface="+mn-ea"/>
              <a:cs typeface="+mn-cs"/>
            </a:rPr>
            <a:t>ポイントと大きく増加している。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今後も</a:t>
          </a:r>
          <a:r>
            <a:rPr lang="ja-JP" altLang="ja-JP" sz="1100" b="0" i="0" baseline="0">
              <a:solidFill>
                <a:schemeClr val="dk1"/>
              </a:solidFill>
              <a:effectLst/>
              <a:latin typeface="+mn-lt"/>
              <a:ea typeface="+mn-ea"/>
              <a:cs typeface="+mn-cs"/>
            </a:rPr>
            <a:t>地方債発行の抑制や繰上償還を実施し</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比率が１８％を超えないように計画的に事業を進める。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139446</xdr:rowOff>
    </xdr:from>
    <xdr:to>
      <xdr:col>24</xdr:col>
      <xdr:colOff>558800</xdr:colOff>
      <xdr:row>44</xdr:row>
      <xdr:rowOff>73406</xdr:rowOff>
    </xdr:to>
    <xdr:cxnSp macro="">
      <xdr:nvCxnSpPr>
        <xdr:cNvPr id="372" name="直線コネクタ 371"/>
        <xdr:cNvCxnSpPr/>
      </xdr:nvCxnSpPr>
      <xdr:spPr>
        <a:xfrm flipV="1">
          <a:off x="17018000" y="648309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3"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4" name="直線コネクタ 373"/>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54373</xdr:rowOff>
    </xdr:from>
    <xdr:ext cx="762000" cy="259045"/>
    <xdr:sp macro="" textlink="">
      <xdr:nvSpPr>
        <xdr:cNvPr id="375" name="公債費負担の状況最大値テキスト"/>
        <xdr:cNvSpPr txBox="1"/>
      </xdr:nvSpPr>
      <xdr:spPr>
        <a:xfrm>
          <a:off x="17106900" y="622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37</xdr:row>
      <xdr:rowOff>139446</xdr:rowOff>
    </xdr:from>
    <xdr:to>
      <xdr:col>24</xdr:col>
      <xdr:colOff>647700</xdr:colOff>
      <xdr:row>37</xdr:row>
      <xdr:rowOff>139446</xdr:rowOff>
    </xdr:to>
    <xdr:cxnSp macro="">
      <xdr:nvCxnSpPr>
        <xdr:cNvPr id="376" name="直線コネクタ 375"/>
        <xdr:cNvCxnSpPr/>
      </xdr:nvCxnSpPr>
      <xdr:spPr>
        <a:xfrm>
          <a:off x="16929100" y="648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157988</xdr:rowOff>
    </xdr:from>
    <xdr:to>
      <xdr:col>24</xdr:col>
      <xdr:colOff>558800</xdr:colOff>
      <xdr:row>44</xdr:row>
      <xdr:rowOff>44450</xdr:rowOff>
    </xdr:to>
    <xdr:cxnSp macro="">
      <xdr:nvCxnSpPr>
        <xdr:cNvPr id="377" name="直線コネクタ 376"/>
        <xdr:cNvCxnSpPr/>
      </xdr:nvCxnSpPr>
      <xdr:spPr>
        <a:xfrm flipV="1">
          <a:off x="16179800" y="7530338"/>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123969</xdr:rowOff>
    </xdr:from>
    <xdr:ext cx="762000" cy="259045"/>
    <xdr:sp macro="" textlink="">
      <xdr:nvSpPr>
        <xdr:cNvPr id="378" name="公債費負担の状況平均値テキスト"/>
        <xdr:cNvSpPr txBox="1"/>
      </xdr:nvSpPr>
      <xdr:spPr>
        <a:xfrm>
          <a:off x="17106900" y="6981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379" name="フローチャート : 判断 378"/>
        <xdr:cNvSpPr/>
      </xdr:nvSpPr>
      <xdr:spPr>
        <a:xfrm>
          <a:off x="169672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44450</xdr:rowOff>
    </xdr:from>
    <xdr:to>
      <xdr:col>23</xdr:col>
      <xdr:colOff>406400</xdr:colOff>
      <xdr:row>44</xdr:row>
      <xdr:rowOff>102362</xdr:rowOff>
    </xdr:to>
    <xdr:cxnSp macro="">
      <xdr:nvCxnSpPr>
        <xdr:cNvPr id="380" name="直線コネクタ 379"/>
        <xdr:cNvCxnSpPr/>
      </xdr:nvCxnSpPr>
      <xdr:spPr>
        <a:xfrm flipV="1">
          <a:off x="15290800" y="7588250"/>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150876</xdr:rowOff>
    </xdr:from>
    <xdr:to>
      <xdr:col>23</xdr:col>
      <xdr:colOff>457200</xdr:colOff>
      <xdr:row>42</xdr:row>
      <xdr:rowOff>81026</xdr:rowOff>
    </xdr:to>
    <xdr:sp macro="" textlink="">
      <xdr:nvSpPr>
        <xdr:cNvPr id="381" name="フローチャート : 判断 380"/>
        <xdr:cNvSpPr/>
      </xdr:nvSpPr>
      <xdr:spPr>
        <a:xfrm>
          <a:off x="16129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91203</xdr:rowOff>
    </xdr:from>
    <xdr:ext cx="736600" cy="259045"/>
    <xdr:sp macro="" textlink="">
      <xdr:nvSpPr>
        <xdr:cNvPr id="382" name="テキスト ボックス 381"/>
        <xdr:cNvSpPr txBox="1"/>
      </xdr:nvSpPr>
      <xdr:spPr>
        <a:xfrm>
          <a:off x="15798800" y="6949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102362</xdr:rowOff>
    </xdr:from>
    <xdr:to>
      <xdr:col>22</xdr:col>
      <xdr:colOff>203200</xdr:colOff>
      <xdr:row>44</xdr:row>
      <xdr:rowOff>150622</xdr:rowOff>
    </xdr:to>
    <xdr:cxnSp macro="">
      <xdr:nvCxnSpPr>
        <xdr:cNvPr id="383" name="直線コネクタ 382"/>
        <xdr:cNvCxnSpPr/>
      </xdr:nvCxnSpPr>
      <xdr:spPr>
        <a:xfrm flipV="1">
          <a:off x="14401800" y="764616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4" name="フローチャート : 判断 383"/>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153941</xdr:rowOff>
    </xdr:from>
    <xdr:ext cx="762000" cy="259045"/>
    <xdr:sp macro="" textlink="">
      <xdr:nvSpPr>
        <xdr:cNvPr id="385" name="テキスト ボックス 384"/>
        <xdr:cNvSpPr txBox="1"/>
      </xdr:nvSpPr>
      <xdr:spPr>
        <a:xfrm>
          <a:off x="14909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150622</xdr:rowOff>
    </xdr:from>
    <xdr:to>
      <xdr:col>21</xdr:col>
      <xdr:colOff>0</xdr:colOff>
      <xdr:row>45</xdr:row>
      <xdr:rowOff>12954</xdr:rowOff>
    </xdr:to>
    <xdr:cxnSp macro="">
      <xdr:nvCxnSpPr>
        <xdr:cNvPr id="386" name="直線コネクタ 385"/>
        <xdr:cNvCxnSpPr/>
      </xdr:nvCxnSpPr>
      <xdr:spPr>
        <a:xfrm flipV="1">
          <a:off x="13512800" y="7694422"/>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104902</xdr:rowOff>
    </xdr:from>
    <xdr:to>
      <xdr:col>21</xdr:col>
      <xdr:colOff>50800</xdr:colOff>
      <xdr:row>43</xdr:row>
      <xdr:rowOff>35052</xdr:rowOff>
    </xdr:to>
    <xdr:sp macro="" textlink="">
      <xdr:nvSpPr>
        <xdr:cNvPr id="387" name="フローチャート : 判断 386"/>
        <xdr:cNvSpPr/>
      </xdr:nvSpPr>
      <xdr:spPr>
        <a:xfrm>
          <a:off x="14351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45229</xdr:rowOff>
    </xdr:from>
    <xdr:ext cx="762000" cy="259045"/>
    <xdr:sp macro="" textlink="">
      <xdr:nvSpPr>
        <xdr:cNvPr id="388" name="テキスト ボックス 387"/>
        <xdr:cNvSpPr txBox="1"/>
      </xdr:nvSpPr>
      <xdr:spPr>
        <a:xfrm>
          <a:off x="14020800" y="7074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20320</xdr:rowOff>
    </xdr:from>
    <xdr:to>
      <xdr:col>19</xdr:col>
      <xdr:colOff>533400</xdr:colOff>
      <xdr:row>43</xdr:row>
      <xdr:rowOff>121920</xdr:rowOff>
    </xdr:to>
    <xdr:sp macro="" textlink="">
      <xdr:nvSpPr>
        <xdr:cNvPr id="389" name="フローチャート : 判断 388"/>
        <xdr:cNvSpPr/>
      </xdr:nvSpPr>
      <xdr:spPr>
        <a:xfrm>
          <a:off x="13462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132097</xdr:rowOff>
    </xdr:from>
    <xdr:ext cx="762000" cy="259045"/>
    <xdr:sp macro="" textlink="">
      <xdr:nvSpPr>
        <xdr:cNvPr id="390" name="テキスト ボックス 389"/>
        <xdr:cNvSpPr txBox="1"/>
      </xdr:nvSpPr>
      <xdr:spPr>
        <a:xfrm>
          <a:off x="13131800" y="716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43</xdr:row>
      <xdr:rowOff>107188</xdr:rowOff>
    </xdr:from>
    <xdr:to>
      <xdr:col>24</xdr:col>
      <xdr:colOff>609600</xdr:colOff>
      <xdr:row>44</xdr:row>
      <xdr:rowOff>37338</xdr:rowOff>
    </xdr:to>
    <xdr:sp macro="" textlink="">
      <xdr:nvSpPr>
        <xdr:cNvPr id="396" name="円/楕円 395"/>
        <xdr:cNvSpPr/>
      </xdr:nvSpPr>
      <xdr:spPr>
        <a:xfrm>
          <a:off x="16967200" y="747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3065</xdr:rowOff>
    </xdr:from>
    <xdr:ext cx="762000" cy="259045"/>
    <xdr:sp macro="" textlink="">
      <xdr:nvSpPr>
        <xdr:cNvPr id="397" name="公債費負担の状況該当値テキスト"/>
        <xdr:cNvSpPr txBox="1"/>
      </xdr:nvSpPr>
      <xdr:spPr>
        <a:xfrm>
          <a:off x="17106900" y="7375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165100</xdr:rowOff>
    </xdr:from>
    <xdr:to>
      <xdr:col>23</xdr:col>
      <xdr:colOff>457200</xdr:colOff>
      <xdr:row>44</xdr:row>
      <xdr:rowOff>95250</xdr:rowOff>
    </xdr:to>
    <xdr:sp macro="" textlink="">
      <xdr:nvSpPr>
        <xdr:cNvPr id="398" name="円/楕円 397"/>
        <xdr:cNvSpPr/>
      </xdr:nvSpPr>
      <xdr:spPr>
        <a:xfrm>
          <a:off x="16129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80027</xdr:rowOff>
    </xdr:from>
    <xdr:ext cx="736600" cy="259045"/>
    <xdr:sp macro="" textlink="">
      <xdr:nvSpPr>
        <xdr:cNvPr id="399" name="テキスト ボックス 398"/>
        <xdr:cNvSpPr txBox="1"/>
      </xdr:nvSpPr>
      <xdr:spPr>
        <a:xfrm>
          <a:off x="15798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51562</xdr:rowOff>
    </xdr:from>
    <xdr:to>
      <xdr:col>22</xdr:col>
      <xdr:colOff>254000</xdr:colOff>
      <xdr:row>44</xdr:row>
      <xdr:rowOff>153162</xdr:rowOff>
    </xdr:to>
    <xdr:sp macro="" textlink="">
      <xdr:nvSpPr>
        <xdr:cNvPr id="400" name="円/楕円 399"/>
        <xdr:cNvSpPr/>
      </xdr:nvSpPr>
      <xdr:spPr>
        <a:xfrm>
          <a:off x="15240000" y="7595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137939</xdr:rowOff>
    </xdr:from>
    <xdr:ext cx="762000" cy="259045"/>
    <xdr:sp macro="" textlink="">
      <xdr:nvSpPr>
        <xdr:cNvPr id="401" name="テキスト ボックス 400"/>
        <xdr:cNvSpPr txBox="1"/>
      </xdr:nvSpPr>
      <xdr:spPr>
        <a:xfrm>
          <a:off x="14909800" y="7681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99822</xdr:rowOff>
    </xdr:from>
    <xdr:to>
      <xdr:col>21</xdr:col>
      <xdr:colOff>50800</xdr:colOff>
      <xdr:row>45</xdr:row>
      <xdr:rowOff>29972</xdr:rowOff>
    </xdr:to>
    <xdr:sp macro="" textlink="">
      <xdr:nvSpPr>
        <xdr:cNvPr id="402" name="円/楕円 401"/>
        <xdr:cNvSpPr/>
      </xdr:nvSpPr>
      <xdr:spPr>
        <a:xfrm>
          <a:off x="14351000" y="764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14749</xdr:rowOff>
    </xdr:from>
    <xdr:ext cx="762000" cy="259045"/>
    <xdr:sp macro="" textlink="">
      <xdr:nvSpPr>
        <xdr:cNvPr id="403" name="テキスト ボックス 402"/>
        <xdr:cNvSpPr txBox="1"/>
      </xdr:nvSpPr>
      <xdr:spPr>
        <a:xfrm>
          <a:off x="14020800" y="7729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133604</xdr:rowOff>
    </xdr:from>
    <xdr:to>
      <xdr:col>19</xdr:col>
      <xdr:colOff>533400</xdr:colOff>
      <xdr:row>45</xdr:row>
      <xdr:rowOff>63754</xdr:rowOff>
    </xdr:to>
    <xdr:sp macro="" textlink="">
      <xdr:nvSpPr>
        <xdr:cNvPr id="404" name="円/楕円 403"/>
        <xdr:cNvSpPr/>
      </xdr:nvSpPr>
      <xdr:spPr>
        <a:xfrm>
          <a:off x="13462000" y="767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48531</xdr:rowOff>
    </xdr:from>
    <xdr:ext cx="762000" cy="259045"/>
    <xdr:sp macro="" textlink="">
      <xdr:nvSpPr>
        <xdr:cNvPr id="405" name="テキスト ボックス 404"/>
        <xdr:cNvSpPr txBox="1"/>
      </xdr:nvSpPr>
      <xdr:spPr>
        <a:xfrm>
          <a:off x="13131800" y="776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比率の改善が見られるものの</a:t>
          </a:r>
          <a:r>
            <a:rPr lang="ja-JP" altLang="ja-JP" sz="1100" b="0" i="0" baseline="0">
              <a:solidFill>
                <a:schemeClr val="dk1"/>
              </a:solidFill>
              <a:effectLst/>
              <a:latin typeface="+mn-lt"/>
              <a:ea typeface="+mn-ea"/>
              <a:cs typeface="+mn-cs"/>
            </a:rPr>
            <a:t>類似団体と比較すると最下位である。その要因としては、下水道事業や簡易水道統合整備事業、町道整備事業等の地方債残高が、将来負担比率を大きく押し上げている。今後も、事業の選択と集中により計画的に事業を遂行しながら将来負担比率の抑制に努めることとす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また、減債基金の繰入れにより繰上償還を行い、比率の低減に努めていく。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603</xdr:rowOff>
    </xdr:from>
    <xdr:to>
      <xdr:col>24</xdr:col>
      <xdr:colOff>558800</xdr:colOff>
      <xdr:row>18</xdr:row>
      <xdr:rowOff>135350</xdr:rowOff>
    </xdr:to>
    <xdr:cxnSp macro="">
      <xdr:nvCxnSpPr>
        <xdr:cNvPr id="430" name="直線コネクタ 429"/>
        <xdr:cNvCxnSpPr/>
      </xdr:nvCxnSpPr>
      <xdr:spPr>
        <a:xfrm flipV="1">
          <a:off x="17018000" y="2572353"/>
          <a:ext cx="0" cy="6490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18</xdr:row>
      <xdr:rowOff>107427</xdr:rowOff>
    </xdr:from>
    <xdr:ext cx="762000" cy="259045"/>
    <xdr:sp macro="" textlink="">
      <xdr:nvSpPr>
        <xdr:cNvPr id="431" name="将来負担の状況最小値テキスト"/>
        <xdr:cNvSpPr txBox="1"/>
      </xdr:nvSpPr>
      <xdr:spPr>
        <a:xfrm>
          <a:off x="17106900" y="3193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107.7</a:t>
          </a:r>
          <a:endParaRPr kumimoji="1" lang="ja-JP" altLang="en-US" sz="1000" b="1">
            <a:latin typeface="ＭＳ Ｐゴシック"/>
          </a:endParaRPr>
        </a:p>
      </xdr:txBody>
    </xdr:sp>
    <xdr:clientData/>
  </xdr:oneCellAnchor>
  <xdr:twoCellAnchor>
    <xdr:from>
      <xdr:col>24</xdr:col>
      <xdr:colOff>469900</xdr:colOff>
      <xdr:row>18</xdr:row>
      <xdr:rowOff>135350</xdr:rowOff>
    </xdr:from>
    <xdr:to>
      <xdr:col>24</xdr:col>
      <xdr:colOff>647700</xdr:colOff>
      <xdr:row>18</xdr:row>
      <xdr:rowOff>135350</xdr:rowOff>
    </xdr:to>
    <xdr:cxnSp macro="">
      <xdr:nvCxnSpPr>
        <xdr:cNvPr id="432" name="直線コネクタ 431"/>
        <xdr:cNvCxnSpPr/>
      </xdr:nvCxnSpPr>
      <xdr:spPr>
        <a:xfrm>
          <a:off x="16929100" y="3221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80027</xdr:rowOff>
    </xdr:from>
    <xdr:ext cx="762000" cy="259045"/>
    <xdr:sp macro="" textlink="">
      <xdr:nvSpPr>
        <xdr:cNvPr id="433" name="将来負担の状況最大値テキスト"/>
        <xdr:cNvSpPr txBox="1"/>
      </xdr:nvSpPr>
      <xdr:spPr>
        <a:xfrm>
          <a:off x="17106900" y="248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24</xdr:col>
      <xdr:colOff>469900</xdr:colOff>
      <xdr:row>15</xdr:row>
      <xdr:rowOff>603</xdr:rowOff>
    </xdr:from>
    <xdr:to>
      <xdr:col>24</xdr:col>
      <xdr:colOff>647700</xdr:colOff>
      <xdr:row>15</xdr:row>
      <xdr:rowOff>603</xdr:rowOff>
    </xdr:to>
    <xdr:cxnSp macro="">
      <xdr:nvCxnSpPr>
        <xdr:cNvPr id="434" name="直線コネクタ 433"/>
        <xdr:cNvCxnSpPr/>
      </xdr:nvCxnSpPr>
      <xdr:spPr>
        <a:xfrm>
          <a:off x="16929100" y="2572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135350</xdr:rowOff>
    </xdr:from>
    <xdr:to>
      <xdr:col>24</xdr:col>
      <xdr:colOff>558800</xdr:colOff>
      <xdr:row>19</xdr:row>
      <xdr:rowOff>30258</xdr:rowOff>
    </xdr:to>
    <xdr:cxnSp macro="">
      <xdr:nvCxnSpPr>
        <xdr:cNvPr id="435" name="直線コネクタ 434"/>
        <xdr:cNvCxnSpPr/>
      </xdr:nvCxnSpPr>
      <xdr:spPr>
        <a:xfrm flipV="1">
          <a:off x="16179800" y="3221450"/>
          <a:ext cx="8382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137177</xdr:rowOff>
    </xdr:from>
    <xdr:ext cx="762000" cy="259045"/>
    <xdr:sp macro="" textlink="">
      <xdr:nvSpPr>
        <xdr:cNvPr id="436" name="将来負担の状況平均値テキスト"/>
        <xdr:cNvSpPr txBox="1"/>
      </xdr:nvSpPr>
      <xdr:spPr>
        <a:xfrm>
          <a:off x="17106900" y="2366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120650</xdr:rowOff>
    </xdr:from>
    <xdr:to>
      <xdr:col>24</xdr:col>
      <xdr:colOff>609600</xdr:colOff>
      <xdr:row>15</xdr:row>
      <xdr:rowOff>50800</xdr:rowOff>
    </xdr:to>
    <xdr:sp macro="" textlink="">
      <xdr:nvSpPr>
        <xdr:cNvPr id="437" name="フローチャート : 判断 436"/>
        <xdr:cNvSpPr/>
      </xdr:nvSpPr>
      <xdr:spPr>
        <a:xfrm>
          <a:off x="169672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30258</xdr:rowOff>
    </xdr:from>
    <xdr:to>
      <xdr:col>23</xdr:col>
      <xdr:colOff>406400</xdr:colOff>
      <xdr:row>19</xdr:row>
      <xdr:rowOff>103251</xdr:rowOff>
    </xdr:to>
    <xdr:cxnSp macro="">
      <xdr:nvCxnSpPr>
        <xdr:cNvPr id="438" name="直線コネクタ 437"/>
        <xdr:cNvCxnSpPr/>
      </xdr:nvCxnSpPr>
      <xdr:spPr>
        <a:xfrm flipV="1">
          <a:off x="15290800" y="3287808"/>
          <a:ext cx="889000" cy="72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120650</xdr:rowOff>
    </xdr:from>
    <xdr:to>
      <xdr:col>23</xdr:col>
      <xdr:colOff>457200</xdr:colOff>
      <xdr:row>15</xdr:row>
      <xdr:rowOff>50800</xdr:rowOff>
    </xdr:to>
    <xdr:sp macro="" textlink="">
      <xdr:nvSpPr>
        <xdr:cNvPr id="439" name="フローチャート : 判断 438"/>
        <xdr:cNvSpPr/>
      </xdr:nvSpPr>
      <xdr:spPr>
        <a:xfrm>
          <a:off x="16129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60977</xdr:rowOff>
    </xdr:from>
    <xdr:ext cx="736600" cy="259045"/>
    <xdr:sp macro="" textlink="">
      <xdr:nvSpPr>
        <xdr:cNvPr id="440" name="テキスト ボックス 439"/>
        <xdr:cNvSpPr txBox="1"/>
      </xdr:nvSpPr>
      <xdr:spPr>
        <a:xfrm>
          <a:off x="15798800" y="228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103251</xdr:rowOff>
    </xdr:from>
    <xdr:to>
      <xdr:col>22</xdr:col>
      <xdr:colOff>203200</xdr:colOff>
      <xdr:row>20</xdr:row>
      <xdr:rowOff>86836</xdr:rowOff>
    </xdr:to>
    <xdr:cxnSp macro="">
      <xdr:nvCxnSpPr>
        <xdr:cNvPr id="441" name="直線コネクタ 440"/>
        <xdr:cNvCxnSpPr/>
      </xdr:nvCxnSpPr>
      <xdr:spPr>
        <a:xfrm flipV="1">
          <a:off x="14401800" y="3360801"/>
          <a:ext cx="889000" cy="155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120650</xdr:rowOff>
    </xdr:from>
    <xdr:to>
      <xdr:col>22</xdr:col>
      <xdr:colOff>254000</xdr:colOff>
      <xdr:row>15</xdr:row>
      <xdr:rowOff>50800</xdr:rowOff>
    </xdr:to>
    <xdr:sp macro="" textlink="">
      <xdr:nvSpPr>
        <xdr:cNvPr id="442" name="フローチャート : 判断 441"/>
        <xdr:cNvSpPr/>
      </xdr:nvSpPr>
      <xdr:spPr>
        <a:xfrm>
          <a:off x="15240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60977</xdr:rowOff>
    </xdr:from>
    <xdr:ext cx="762000" cy="259045"/>
    <xdr:sp macro="" textlink="">
      <xdr:nvSpPr>
        <xdr:cNvPr id="443" name="テキスト ボックス 442"/>
        <xdr:cNvSpPr txBox="1"/>
      </xdr:nvSpPr>
      <xdr:spPr>
        <a:xfrm>
          <a:off x="14909800" y="228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86836</xdr:rowOff>
    </xdr:from>
    <xdr:to>
      <xdr:col>21</xdr:col>
      <xdr:colOff>0</xdr:colOff>
      <xdr:row>22</xdr:row>
      <xdr:rowOff>88995</xdr:rowOff>
    </xdr:to>
    <xdr:cxnSp macro="">
      <xdr:nvCxnSpPr>
        <xdr:cNvPr id="444" name="直線コネクタ 443"/>
        <xdr:cNvCxnSpPr/>
      </xdr:nvCxnSpPr>
      <xdr:spPr>
        <a:xfrm flipV="1">
          <a:off x="13512800" y="3515836"/>
          <a:ext cx="889000" cy="345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120650</xdr:rowOff>
    </xdr:from>
    <xdr:to>
      <xdr:col>21</xdr:col>
      <xdr:colOff>50800</xdr:colOff>
      <xdr:row>15</xdr:row>
      <xdr:rowOff>50800</xdr:rowOff>
    </xdr:to>
    <xdr:sp macro="" textlink="">
      <xdr:nvSpPr>
        <xdr:cNvPr id="445" name="フローチャート : 判断 444"/>
        <xdr:cNvSpPr/>
      </xdr:nvSpPr>
      <xdr:spPr>
        <a:xfrm>
          <a:off x="14351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60977</xdr:rowOff>
    </xdr:from>
    <xdr:ext cx="762000" cy="259045"/>
    <xdr:sp macro="" textlink="">
      <xdr:nvSpPr>
        <xdr:cNvPr id="446" name="テキスト ボックス 445"/>
        <xdr:cNvSpPr txBox="1"/>
      </xdr:nvSpPr>
      <xdr:spPr>
        <a:xfrm>
          <a:off x="14020800" y="228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16764</xdr:rowOff>
    </xdr:from>
    <xdr:to>
      <xdr:col>19</xdr:col>
      <xdr:colOff>533400</xdr:colOff>
      <xdr:row>15</xdr:row>
      <xdr:rowOff>118364</xdr:rowOff>
    </xdr:to>
    <xdr:sp macro="" textlink="">
      <xdr:nvSpPr>
        <xdr:cNvPr id="447" name="フローチャート : 判断 446"/>
        <xdr:cNvSpPr/>
      </xdr:nvSpPr>
      <xdr:spPr>
        <a:xfrm>
          <a:off x="13462000" y="258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128541</xdr:rowOff>
    </xdr:from>
    <xdr:ext cx="762000" cy="259045"/>
    <xdr:sp macro="" textlink="">
      <xdr:nvSpPr>
        <xdr:cNvPr id="448" name="テキスト ボックス 447"/>
        <xdr:cNvSpPr txBox="1"/>
      </xdr:nvSpPr>
      <xdr:spPr>
        <a:xfrm>
          <a:off x="13131800" y="2357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84550</xdr:rowOff>
    </xdr:from>
    <xdr:to>
      <xdr:col>24</xdr:col>
      <xdr:colOff>609600</xdr:colOff>
      <xdr:row>19</xdr:row>
      <xdr:rowOff>14700</xdr:rowOff>
    </xdr:to>
    <xdr:sp macro="" textlink="">
      <xdr:nvSpPr>
        <xdr:cNvPr id="454" name="円/楕円 453"/>
        <xdr:cNvSpPr/>
      </xdr:nvSpPr>
      <xdr:spPr>
        <a:xfrm>
          <a:off x="16967200" y="317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151877</xdr:rowOff>
    </xdr:from>
    <xdr:ext cx="762000" cy="259045"/>
    <xdr:sp macro="" textlink="">
      <xdr:nvSpPr>
        <xdr:cNvPr id="455" name="将来負担の状況該当値テキスト"/>
        <xdr:cNvSpPr txBox="1"/>
      </xdr:nvSpPr>
      <xdr:spPr>
        <a:xfrm>
          <a:off x="17106900" y="3066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150908</xdr:rowOff>
    </xdr:from>
    <xdr:to>
      <xdr:col>23</xdr:col>
      <xdr:colOff>457200</xdr:colOff>
      <xdr:row>19</xdr:row>
      <xdr:rowOff>81058</xdr:rowOff>
    </xdr:to>
    <xdr:sp macro="" textlink="">
      <xdr:nvSpPr>
        <xdr:cNvPr id="456" name="円/楕円 455"/>
        <xdr:cNvSpPr/>
      </xdr:nvSpPr>
      <xdr:spPr>
        <a:xfrm>
          <a:off x="16129000" y="3237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65835</xdr:rowOff>
    </xdr:from>
    <xdr:ext cx="736600" cy="259045"/>
    <xdr:sp macro="" textlink="">
      <xdr:nvSpPr>
        <xdr:cNvPr id="457" name="テキスト ボックス 456"/>
        <xdr:cNvSpPr txBox="1"/>
      </xdr:nvSpPr>
      <xdr:spPr>
        <a:xfrm>
          <a:off x="15798800" y="3323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118.7</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52451</xdr:rowOff>
    </xdr:from>
    <xdr:to>
      <xdr:col>22</xdr:col>
      <xdr:colOff>254000</xdr:colOff>
      <xdr:row>19</xdr:row>
      <xdr:rowOff>154051</xdr:rowOff>
    </xdr:to>
    <xdr:sp macro="" textlink="">
      <xdr:nvSpPr>
        <xdr:cNvPr id="458" name="円/楕円 457"/>
        <xdr:cNvSpPr/>
      </xdr:nvSpPr>
      <xdr:spPr>
        <a:xfrm>
          <a:off x="15240000" y="3310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138828</xdr:rowOff>
    </xdr:from>
    <xdr:ext cx="762000" cy="259045"/>
    <xdr:sp macro="" textlink="">
      <xdr:nvSpPr>
        <xdr:cNvPr id="459" name="テキスト ボックス 458"/>
        <xdr:cNvSpPr txBox="1"/>
      </xdr:nvSpPr>
      <xdr:spPr>
        <a:xfrm>
          <a:off x="14909800" y="3396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130.8</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36036</xdr:rowOff>
    </xdr:from>
    <xdr:to>
      <xdr:col>21</xdr:col>
      <xdr:colOff>50800</xdr:colOff>
      <xdr:row>20</xdr:row>
      <xdr:rowOff>137636</xdr:rowOff>
    </xdr:to>
    <xdr:sp macro="" textlink="">
      <xdr:nvSpPr>
        <xdr:cNvPr id="460" name="円/楕円 459"/>
        <xdr:cNvSpPr/>
      </xdr:nvSpPr>
      <xdr:spPr>
        <a:xfrm>
          <a:off x="14351000" y="3465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122413</xdr:rowOff>
    </xdr:from>
    <xdr:ext cx="762000" cy="259045"/>
    <xdr:sp macro="" textlink="">
      <xdr:nvSpPr>
        <xdr:cNvPr id="461" name="テキスト ボックス 460"/>
        <xdr:cNvSpPr txBox="1"/>
      </xdr:nvSpPr>
      <xdr:spPr>
        <a:xfrm>
          <a:off x="14020800" y="355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156.5</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38195</xdr:rowOff>
    </xdr:from>
    <xdr:to>
      <xdr:col>19</xdr:col>
      <xdr:colOff>533400</xdr:colOff>
      <xdr:row>22</xdr:row>
      <xdr:rowOff>139795</xdr:rowOff>
    </xdr:to>
    <xdr:sp macro="" textlink="">
      <xdr:nvSpPr>
        <xdr:cNvPr id="462" name="円/楕円 461"/>
        <xdr:cNvSpPr/>
      </xdr:nvSpPr>
      <xdr:spPr>
        <a:xfrm>
          <a:off x="13462000" y="3810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124572</xdr:rowOff>
    </xdr:from>
    <xdr:ext cx="762000" cy="259045"/>
    <xdr:sp macro="" textlink="">
      <xdr:nvSpPr>
        <xdr:cNvPr id="463" name="テキスト ボックス 462"/>
        <xdr:cNvSpPr txBox="1"/>
      </xdr:nvSpPr>
      <xdr:spPr>
        <a:xfrm>
          <a:off x="13131800" y="389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京都府和束町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4,491
4,475
64.87
3,275,529
3,155,321
84,729
2,068,548
3,455,186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16.3
107.7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平成１８年度に策定した定員適正化計画により計画当初９８人の職員数を平成２２年度までに８１人にする計画を達成し、平成２４年度末には７９人と人件費の削減に努めた。相楽東部広域連合による教育部門の事務の統合により人件費の節減を図</a:t>
          </a:r>
          <a:r>
            <a:rPr lang="ja-JP" altLang="en-US" sz="1100" b="0" i="0" baseline="0">
              <a:solidFill>
                <a:schemeClr val="dk1"/>
              </a:solidFill>
              <a:effectLst/>
              <a:latin typeface="+mn-lt"/>
              <a:ea typeface="+mn-ea"/>
              <a:cs typeface="+mn-cs"/>
            </a:rPr>
            <a:t>ってきたが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少子高齢化、人口減少が進む中、適切な職員数の管理に努めることとする。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41</xdr:row>
      <xdr:rowOff>58420</xdr:rowOff>
    </xdr:to>
    <xdr:cxnSp macro="">
      <xdr:nvCxnSpPr>
        <xdr:cNvPr id="60" name="直線コネクタ 59"/>
        <xdr:cNvCxnSpPr/>
      </xdr:nvCxnSpPr>
      <xdr:spPr>
        <a:xfrm flipV="1">
          <a:off x="4826000" y="5788660"/>
          <a:ext cx="0"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30497</xdr:rowOff>
    </xdr:from>
    <xdr:ext cx="762000" cy="259045"/>
    <xdr:sp macro="" textlink="">
      <xdr:nvSpPr>
        <xdr:cNvPr id="61"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6</xdr:col>
      <xdr:colOff>612775</xdr:colOff>
      <xdr:row>41</xdr:row>
      <xdr:rowOff>58420</xdr:rowOff>
    </xdr:from>
    <xdr:to>
      <xdr:col>7</xdr:col>
      <xdr:colOff>104775</xdr:colOff>
      <xdr:row>41</xdr:row>
      <xdr:rowOff>58420</xdr:rowOff>
    </xdr:to>
    <xdr:cxnSp macro="">
      <xdr:nvCxnSpPr>
        <xdr:cNvPr id="62" name="直線コネクタ 61"/>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111760</xdr:rowOff>
    </xdr:from>
    <xdr:to>
      <xdr:col>7</xdr:col>
      <xdr:colOff>15875</xdr:colOff>
      <xdr:row>35</xdr:row>
      <xdr:rowOff>149860</xdr:rowOff>
    </xdr:to>
    <xdr:cxnSp macro="">
      <xdr:nvCxnSpPr>
        <xdr:cNvPr id="65" name="直線コネクタ 64"/>
        <xdr:cNvCxnSpPr/>
      </xdr:nvCxnSpPr>
      <xdr:spPr>
        <a:xfrm flipV="1">
          <a:off x="3987800" y="611251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52087</xdr:rowOff>
    </xdr:from>
    <xdr:ext cx="762000" cy="259045"/>
    <xdr:sp macro="" textlink="">
      <xdr:nvSpPr>
        <xdr:cNvPr id="66" name="人件費平均値テキスト"/>
        <xdr:cNvSpPr txBox="1"/>
      </xdr:nvSpPr>
      <xdr:spPr>
        <a:xfrm>
          <a:off x="4914900" y="6052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67" name="フローチャート : 判断 66"/>
        <xdr:cNvSpPr/>
      </xdr:nvSpPr>
      <xdr:spPr>
        <a:xfrm>
          <a:off x="4775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77470</xdr:rowOff>
    </xdr:from>
    <xdr:to>
      <xdr:col>5</xdr:col>
      <xdr:colOff>549275</xdr:colOff>
      <xdr:row>35</xdr:row>
      <xdr:rowOff>149860</xdr:rowOff>
    </xdr:to>
    <xdr:cxnSp macro="">
      <xdr:nvCxnSpPr>
        <xdr:cNvPr id="68" name="直線コネクタ 67"/>
        <xdr:cNvCxnSpPr/>
      </xdr:nvCxnSpPr>
      <xdr:spPr>
        <a:xfrm>
          <a:off x="3098800" y="607822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95250</xdr:rowOff>
    </xdr:from>
    <xdr:to>
      <xdr:col>5</xdr:col>
      <xdr:colOff>600075</xdr:colOff>
      <xdr:row>36</xdr:row>
      <xdr:rowOff>25400</xdr:rowOff>
    </xdr:to>
    <xdr:sp macro="" textlink="">
      <xdr:nvSpPr>
        <xdr:cNvPr id="69" name="フローチャート : 判断 68"/>
        <xdr:cNvSpPr/>
      </xdr:nvSpPr>
      <xdr:spPr>
        <a:xfrm>
          <a:off x="3937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35577</xdr:rowOff>
    </xdr:from>
    <xdr:ext cx="736600" cy="259045"/>
    <xdr:sp macro="" textlink="">
      <xdr:nvSpPr>
        <xdr:cNvPr id="70" name="テキスト ボックス 69"/>
        <xdr:cNvSpPr txBox="1"/>
      </xdr:nvSpPr>
      <xdr:spPr>
        <a:xfrm>
          <a:off x="3606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50800</xdr:rowOff>
    </xdr:from>
    <xdr:to>
      <xdr:col>4</xdr:col>
      <xdr:colOff>346075</xdr:colOff>
      <xdr:row>35</xdr:row>
      <xdr:rowOff>77470</xdr:rowOff>
    </xdr:to>
    <xdr:cxnSp macro="">
      <xdr:nvCxnSpPr>
        <xdr:cNvPr id="71" name="直線コネクタ 70"/>
        <xdr:cNvCxnSpPr/>
      </xdr:nvCxnSpPr>
      <xdr:spPr>
        <a:xfrm>
          <a:off x="2209800" y="60515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125730</xdr:rowOff>
    </xdr:from>
    <xdr:to>
      <xdr:col>4</xdr:col>
      <xdr:colOff>396875</xdr:colOff>
      <xdr:row>36</xdr:row>
      <xdr:rowOff>55880</xdr:rowOff>
    </xdr:to>
    <xdr:sp macro="" textlink="">
      <xdr:nvSpPr>
        <xdr:cNvPr id="72" name="フローチャート : 判断 71"/>
        <xdr:cNvSpPr/>
      </xdr:nvSpPr>
      <xdr:spPr>
        <a:xfrm>
          <a:off x="3048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40657</xdr:rowOff>
    </xdr:from>
    <xdr:ext cx="762000" cy="259045"/>
    <xdr:sp macro="" textlink="">
      <xdr:nvSpPr>
        <xdr:cNvPr id="73" name="テキスト ボックス 72"/>
        <xdr:cNvSpPr txBox="1"/>
      </xdr:nvSpPr>
      <xdr:spPr>
        <a:xfrm>
          <a:off x="2717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50800</xdr:rowOff>
    </xdr:from>
    <xdr:to>
      <xdr:col>3</xdr:col>
      <xdr:colOff>142875</xdr:colOff>
      <xdr:row>35</xdr:row>
      <xdr:rowOff>85090</xdr:rowOff>
    </xdr:to>
    <xdr:cxnSp macro="">
      <xdr:nvCxnSpPr>
        <xdr:cNvPr id="74" name="直線コネクタ 73"/>
        <xdr:cNvCxnSpPr/>
      </xdr:nvCxnSpPr>
      <xdr:spPr>
        <a:xfrm flipV="1">
          <a:off x="1320800" y="60515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53340</xdr:rowOff>
    </xdr:from>
    <xdr:to>
      <xdr:col>3</xdr:col>
      <xdr:colOff>193675</xdr:colOff>
      <xdr:row>35</xdr:row>
      <xdr:rowOff>154940</xdr:rowOff>
    </xdr:to>
    <xdr:sp macro="" textlink="">
      <xdr:nvSpPr>
        <xdr:cNvPr id="75" name="フローチャート : 判断 74"/>
        <xdr:cNvSpPr/>
      </xdr:nvSpPr>
      <xdr:spPr>
        <a:xfrm>
          <a:off x="2159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139717</xdr:rowOff>
    </xdr:from>
    <xdr:ext cx="762000" cy="259045"/>
    <xdr:sp macro="" textlink="">
      <xdr:nvSpPr>
        <xdr:cNvPr id="76" name="テキスト ボックス 75"/>
        <xdr:cNvSpPr txBox="1"/>
      </xdr:nvSpPr>
      <xdr:spPr>
        <a:xfrm>
          <a:off x="1828800" y="614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102870</xdr:rowOff>
    </xdr:from>
    <xdr:to>
      <xdr:col>1</xdr:col>
      <xdr:colOff>676275</xdr:colOff>
      <xdr:row>36</xdr:row>
      <xdr:rowOff>33020</xdr:rowOff>
    </xdr:to>
    <xdr:sp macro="" textlink="">
      <xdr:nvSpPr>
        <xdr:cNvPr id="77" name="フローチャート : 判断 76"/>
        <xdr:cNvSpPr/>
      </xdr:nvSpPr>
      <xdr:spPr>
        <a:xfrm>
          <a:off x="1270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17797</xdr:rowOff>
    </xdr:from>
    <xdr:ext cx="762000" cy="259045"/>
    <xdr:sp macro="" textlink="">
      <xdr:nvSpPr>
        <xdr:cNvPr id="78" name="テキスト ボックス 77"/>
        <xdr:cNvSpPr txBox="1"/>
      </xdr:nvSpPr>
      <xdr:spPr>
        <a:xfrm>
          <a:off x="939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60960</xdr:rowOff>
    </xdr:from>
    <xdr:to>
      <xdr:col>7</xdr:col>
      <xdr:colOff>66675</xdr:colOff>
      <xdr:row>35</xdr:row>
      <xdr:rowOff>162560</xdr:rowOff>
    </xdr:to>
    <xdr:sp macro="" textlink="">
      <xdr:nvSpPr>
        <xdr:cNvPr id="84" name="円/楕円 83"/>
        <xdr:cNvSpPr/>
      </xdr:nvSpPr>
      <xdr:spPr>
        <a:xfrm>
          <a:off x="4775200" y="606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77487</xdr:rowOff>
    </xdr:from>
    <xdr:ext cx="762000" cy="259045"/>
    <xdr:sp macro="" textlink="">
      <xdr:nvSpPr>
        <xdr:cNvPr id="85" name="人件費該当値テキスト"/>
        <xdr:cNvSpPr txBox="1"/>
      </xdr:nvSpPr>
      <xdr:spPr>
        <a:xfrm>
          <a:off x="4914900" y="590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99060</xdr:rowOff>
    </xdr:from>
    <xdr:to>
      <xdr:col>5</xdr:col>
      <xdr:colOff>600075</xdr:colOff>
      <xdr:row>36</xdr:row>
      <xdr:rowOff>29210</xdr:rowOff>
    </xdr:to>
    <xdr:sp macro="" textlink="">
      <xdr:nvSpPr>
        <xdr:cNvPr id="86" name="円/楕円 85"/>
        <xdr:cNvSpPr/>
      </xdr:nvSpPr>
      <xdr:spPr>
        <a:xfrm>
          <a:off x="3937000" y="6099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13987</xdr:rowOff>
    </xdr:from>
    <xdr:ext cx="736600" cy="259045"/>
    <xdr:sp macro="" textlink="">
      <xdr:nvSpPr>
        <xdr:cNvPr id="87" name="テキスト ボックス 86"/>
        <xdr:cNvSpPr txBox="1"/>
      </xdr:nvSpPr>
      <xdr:spPr>
        <a:xfrm>
          <a:off x="3606800" y="6186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26670</xdr:rowOff>
    </xdr:from>
    <xdr:to>
      <xdr:col>4</xdr:col>
      <xdr:colOff>396875</xdr:colOff>
      <xdr:row>35</xdr:row>
      <xdr:rowOff>128270</xdr:rowOff>
    </xdr:to>
    <xdr:sp macro="" textlink="">
      <xdr:nvSpPr>
        <xdr:cNvPr id="88" name="円/楕円 87"/>
        <xdr:cNvSpPr/>
      </xdr:nvSpPr>
      <xdr:spPr>
        <a:xfrm>
          <a:off x="3048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138447</xdr:rowOff>
    </xdr:from>
    <xdr:ext cx="762000" cy="259045"/>
    <xdr:sp macro="" textlink="">
      <xdr:nvSpPr>
        <xdr:cNvPr id="89" name="テキスト ボックス 88"/>
        <xdr:cNvSpPr txBox="1"/>
      </xdr:nvSpPr>
      <xdr:spPr>
        <a:xfrm>
          <a:off x="2717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0</xdr:rowOff>
    </xdr:from>
    <xdr:to>
      <xdr:col>3</xdr:col>
      <xdr:colOff>193675</xdr:colOff>
      <xdr:row>35</xdr:row>
      <xdr:rowOff>101600</xdr:rowOff>
    </xdr:to>
    <xdr:sp macro="" textlink="">
      <xdr:nvSpPr>
        <xdr:cNvPr id="90" name="円/楕円 89"/>
        <xdr:cNvSpPr/>
      </xdr:nvSpPr>
      <xdr:spPr>
        <a:xfrm>
          <a:off x="2159000" y="600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111777</xdr:rowOff>
    </xdr:from>
    <xdr:ext cx="762000" cy="259045"/>
    <xdr:sp macro="" textlink="">
      <xdr:nvSpPr>
        <xdr:cNvPr id="91" name="テキスト ボックス 90"/>
        <xdr:cNvSpPr txBox="1"/>
      </xdr:nvSpPr>
      <xdr:spPr>
        <a:xfrm>
          <a:off x="1828800" y="576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34290</xdr:rowOff>
    </xdr:from>
    <xdr:to>
      <xdr:col>1</xdr:col>
      <xdr:colOff>676275</xdr:colOff>
      <xdr:row>35</xdr:row>
      <xdr:rowOff>135890</xdr:rowOff>
    </xdr:to>
    <xdr:sp macro="" textlink="">
      <xdr:nvSpPr>
        <xdr:cNvPr id="92" name="円/楕円 91"/>
        <xdr:cNvSpPr/>
      </xdr:nvSpPr>
      <xdr:spPr>
        <a:xfrm>
          <a:off x="1270000" y="603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146067</xdr:rowOff>
    </xdr:from>
    <xdr:ext cx="762000" cy="259045"/>
    <xdr:sp macro="" textlink="">
      <xdr:nvSpPr>
        <xdr:cNvPr id="93" name="テキスト ボックス 92"/>
        <xdr:cNvSpPr txBox="1"/>
      </xdr:nvSpPr>
      <xdr:spPr>
        <a:xfrm>
          <a:off x="939800" y="580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経費節減のため全国平均や京都府平均に比べて比率はかなり良くなっている。また類似団体の中で上位に位置しているが、これは、</a:t>
          </a:r>
          <a:r>
            <a:rPr lang="ja-JP" altLang="en-US" sz="1100" b="0" i="0" baseline="0">
              <a:solidFill>
                <a:schemeClr val="dk1"/>
              </a:solidFill>
              <a:effectLst/>
              <a:latin typeface="+mn-lt"/>
              <a:ea typeface="+mn-ea"/>
              <a:cs typeface="+mn-cs"/>
            </a:rPr>
            <a:t>教育委員会業務を相楽東部広域連合で行っているためで、</a:t>
          </a:r>
          <a:r>
            <a:rPr lang="ja-JP" altLang="ja-JP" sz="1100" b="0" i="0" baseline="0">
              <a:solidFill>
                <a:schemeClr val="dk1"/>
              </a:solidFill>
              <a:effectLst/>
              <a:latin typeface="+mn-lt"/>
              <a:ea typeface="+mn-ea"/>
              <a:cs typeface="+mn-cs"/>
            </a:rPr>
            <a:t>平成２０年度まで物件費として支出していた経費を、平成２１年度以降は相楽東部広域連合への負担金として支出し</a:t>
          </a:r>
          <a:r>
            <a:rPr lang="ja-JP" altLang="en-US" sz="1100" b="0" i="0" baseline="0">
              <a:solidFill>
                <a:schemeClr val="dk1"/>
              </a:solidFill>
              <a:effectLst/>
              <a:latin typeface="+mn-lt"/>
              <a:ea typeface="+mn-ea"/>
              <a:cs typeface="+mn-cs"/>
            </a:rPr>
            <a:t>ているため</a:t>
          </a:r>
          <a:r>
            <a:rPr lang="ja-JP" altLang="ja-JP" sz="1100" b="0" i="0" baseline="0">
              <a:solidFill>
                <a:schemeClr val="dk1"/>
              </a:solidFill>
              <a:effectLst/>
              <a:latin typeface="+mn-lt"/>
              <a:ea typeface="+mn-ea"/>
              <a:cs typeface="+mn-cs"/>
            </a:rPr>
            <a:t>、物件費が減少し</a:t>
          </a:r>
          <a:r>
            <a:rPr lang="ja-JP" altLang="en-US" sz="1100" b="0" i="0" baseline="0">
              <a:solidFill>
                <a:schemeClr val="dk1"/>
              </a:solidFill>
              <a:effectLst/>
              <a:latin typeface="+mn-lt"/>
              <a:ea typeface="+mn-ea"/>
              <a:cs typeface="+mn-cs"/>
            </a:rPr>
            <a:t>ているにすぎない。</a:t>
          </a:r>
          <a:r>
            <a:rPr lang="ja-JP" altLang="ja-JP" sz="1100" b="0" i="0" baseline="0">
              <a:solidFill>
                <a:schemeClr val="dk1"/>
              </a:solidFill>
              <a:effectLst/>
              <a:latin typeface="+mn-lt"/>
              <a:ea typeface="+mn-ea"/>
              <a:cs typeface="+mn-cs"/>
            </a:rPr>
            <a:t>今後も引き続き経費の節減に努めることとする。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124714</xdr:rowOff>
    </xdr:from>
    <xdr:to>
      <xdr:col>24</xdr:col>
      <xdr:colOff>31750</xdr:colOff>
      <xdr:row>21</xdr:row>
      <xdr:rowOff>152146</xdr:rowOff>
    </xdr:to>
    <xdr:cxnSp macro="">
      <xdr:nvCxnSpPr>
        <xdr:cNvPr id="119" name="直線コネクタ 118"/>
        <xdr:cNvCxnSpPr/>
      </xdr:nvCxnSpPr>
      <xdr:spPr>
        <a:xfrm flipV="1">
          <a:off x="16510000" y="2353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124223</xdr:rowOff>
    </xdr:from>
    <xdr:ext cx="762000" cy="259045"/>
    <xdr:sp macro="" textlink="">
      <xdr:nvSpPr>
        <xdr:cNvPr id="120" name="物件費最小値テキスト"/>
        <xdr:cNvSpPr txBox="1"/>
      </xdr:nvSpPr>
      <xdr:spPr>
        <a:xfrm>
          <a:off x="16598900" y="372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152146</xdr:rowOff>
    </xdr:from>
    <xdr:to>
      <xdr:col>24</xdr:col>
      <xdr:colOff>120650</xdr:colOff>
      <xdr:row>21</xdr:row>
      <xdr:rowOff>152146</xdr:rowOff>
    </xdr:to>
    <xdr:cxnSp macro="">
      <xdr:nvCxnSpPr>
        <xdr:cNvPr id="121" name="直線コネクタ 120"/>
        <xdr:cNvCxnSpPr/>
      </xdr:nvCxnSpPr>
      <xdr:spPr>
        <a:xfrm>
          <a:off x="16421100" y="375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39641</xdr:rowOff>
    </xdr:from>
    <xdr:ext cx="762000" cy="259045"/>
    <xdr:sp macro="" textlink="">
      <xdr:nvSpPr>
        <xdr:cNvPr id="122" name="物件費最大値テキスト"/>
        <xdr:cNvSpPr txBox="1"/>
      </xdr:nvSpPr>
      <xdr:spPr>
        <a:xfrm>
          <a:off x="16598900" y="209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13</xdr:row>
      <xdr:rowOff>124714</xdr:rowOff>
    </xdr:from>
    <xdr:to>
      <xdr:col>24</xdr:col>
      <xdr:colOff>120650</xdr:colOff>
      <xdr:row>13</xdr:row>
      <xdr:rowOff>124714</xdr:rowOff>
    </xdr:to>
    <xdr:cxnSp macro="">
      <xdr:nvCxnSpPr>
        <xdr:cNvPr id="123" name="直線コネクタ 122"/>
        <xdr:cNvCxnSpPr/>
      </xdr:nvCxnSpPr>
      <xdr:spPr>
        <a:xfrm>
          <a:off x="16421100" y="2353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124714</xdr:rowOff>
    </xdr:from>
    <xdr:to>
      <xdr:col>24</xdr:col>
      <xdr:colOff>31750</xdr:colOff>
      <xdr:row>14</xdr:row>
      <xdr:rowOff>117856</xdr:rowOff>
    </xdr:to>
    <xdr:cxnSp macro="">
      <xdr:nvCxnSpPr>
        <xdr:cNvPr id="124" name="直線コネクタ 123"/>
        <xdr:cNvCxnSpPr/>
      </xdr:nvCxnSpPr>
      <xdr:spPr>
        <a:xfrm flipV="1">
          <a:off x="15671800" y="2353564"/>
          <a:ext cx="8382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27703</xdr:rowOff>
    </xdr:from>
    <xdr:ext cx="762000" cy="259045"/>
    <xdr:sp macro="" textlink="">
      <xdr:nvSpPr>
        <xdr:cNvPr id="125" name="物件費平均値テキスト"/>
        <xdr:cNvSpPr txBox="1"/>
      </xdr:nvSpPr>
      <xdr:spPr>
        <a:xfrm>
          <a:off x="16598900" y="294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55626</xdr:rowOff>
    </xdr:from>
    <xdr:to>
      <xdr:col>24</xdr:col>
      <xdr:colOff>82550</xdr:colOff>
      <xdr:row>17</xdr:row>
      <xdr:rowOff>157226</xdr:rowOff>
    </xdr:to>
    <xdr:sp macro="" textlink="">
      <xdr:nvSpPr>
        <xdr:cNvPr id="126" name="フローチャート : 判断 125"/>
        <xdr:cNvSpPr/>
      </xdr:nvSpPr>
      <xdr:spPr>
        <a:xfrm>
          <a:off x="16459200" y="297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90424</xdr:rowOff>
    </xdr:from>
    <xdr:to>
      <xdr:col>22</xdr:col>
      <xdr:colOff>565150</xdr:colOff>
      <xdr:row>14</xdr:row>
      <xdr:rowOff>117856</xdr:rowOff>
    </xdr:to>
    <xdr:cxnSp macro="">
      <xdr:nvCxnSpPr>
        <xdr:cNvPr id="127" name="直線コネクタ 126"/>
        <xdr:cNvCxnSpPr/>
      </xdr:nvCxnSpPr>
      <xdr:spPr>
        <a:xfrm>
          <a:off x="14782800" y="249072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8" name="フローチャート : 判断 127"/>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9" name="テキスト ボックス 128"/>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35560</xdr:rowOff>
    </xdr:from>
    <xdr:to>
      <xdr:col>21</xdr:col>
      <xdr:colOff>361950</xdr:colOff>
      <xdr:row>14</xdr:row>
      <xdr:rowOff>90424</xdr:rowOff>
    </xdr:to>
    <xdr:cxnSp macro="">
      <xdr:nvCxnSpPr>
        <xdr:cNvPr id="130" name="直線コネクタ 129"/>
        <xdr:cNvCxnSpPr/>
      </xdr:nvCxnSpPr>
      <xdr:spPr>
        <a:xfrm>
          <a:off x="13893800" y="243586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163068</xdr:rowOff>
    </xdr:from>
    <xdr:to>
      <xdr:col>21</xdr:col>
      <xdr:colOff>412750</xdr:colOff>
      <xdr:row>17</xdr:row>
      <xdr:rowOff>93218</xdr:rowOff>
    </xdr:to>
    <xdr:sp macro="" textlink="">
      <xdr:nvSpPr>
        <xdr:cNvPr id="131" name="フローチャート : 判断 130"/>
        <xdr:cNvSpPr/>
      </xdr:nvSpPr>
      <xdr:spPr>
        <a:xfrm>
          <a:off x="14732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77995</xdr:rowOff>
    </xdr:from>
    <xdr:ext cx="762000" cy="259045"/>
    <xdr:sp macro="" textlink="">
      <xdr:nvSpPr>
        <xdr:cNvPr id="132" name="テキスト ボックス 131"/>
        <xdr:cNvSpPr txBox="1"/>
      </xdr:nvSpPr>
      <xdr:spPr>
        <a:xfrm>
          <a:off x="14401800" y="299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35560</xdr:rowOff>
    </xdr:from>
    <xdr:to>
      <xdr:col>20</xdr:col>
      <xdr:colOff>158750</xdr:colOff>
      <xdr:row>14</xdr:row>
      <xdr:rowOff>72136</xdr:rowOff>
    </xdr:to>
    <xdr:cxnSp macro="">
      <xdr:nvCxnSpPr>
        <xdr:cNvPr id="133" name="直線コネクタ 132"/>
        <xdr:cNvCxnSpPr/>
      </xdr:nvCxnSpPr>
      <xdr:spPr>
        <a:xfrm flipV="1">
          <a:off x="13004800" y="243586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4" name="フローチャート : 判断 133"/>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158005</xdr:rowOff>
    </xdr:from>
    <xdr:ext cx="762000" cy="259045"/>
    <xdr:sp macro="" textlink="">
      <xdr:nvSpPr>
        <xdr:cNvPr id="135" name="テキスト ボックス 134"/>
        <xdr:cNvSpPr txBox="1"/>
      </xdr:nvSpPr>
      <xdr:spPr>
        <a:xfrm>
          <a:off x="13512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36" name="フローチャート : 判断 135"/>
        <xdr:cNvSpPr/>
      </xdr:nvSpPr>
      <xdr:spPr>
        <a:xfrm>
          <a:off x="12954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167149</xdr:rowOff>
    </xdr:from>
    <xdr:ext cx="762000" cy="259045"/>
    <xdr:sp macro="" textlink="">
      <xdr:nvSpPr>
        <xdr:cNvPr id="137" name="テキスト ボックス 136"/>
        <xdr:cNvSpPr txBox="1"/>
      </xdr:nvSpPr>
      <xdr:spPr>
        <a:xfrm>
          <a:off x="12623800" y="291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13</xdr:row>
      <xdr:rowOff>73914</xdr:rowOff>
    </xdr:from>
    <xdr:to>
      <xdr:col>24</xdr:col>
      <xdr:colOff>82550</xdr:colOff>
      <xdr:row>14</xdr:row>
      <xdr:rowOff>4064</xdr:rowOff>
    </xdr:to>
    <xdr:sp macro="" textlink="">
      <xdr:nvSpPr>
        <xdr:cNvPr id="143" name="円/楕円 142"/>
        <xdr:cNvSpPr/>
      </xdr:nvSpPr>
      <xdr:spPr>
        <a:xfrm>
          <a:off x="16459200" y="2302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153941</xdr:rowOff>
    </xdr:from>
    <xdr:ext cx="762000" cy="259045"/>
    <xdr:sp macro="" textlink="">
      <xdr:nvSpPr>
        <xdr:cNvPr id="144" name="物件費該当値テキスト"/>
        <xdr:cNvSpPr txBox="1"/>
      </xdr:nvSpPr>
      <xdr:spPr>
        <a:xfrm>
          <a:off x="16598900" y="2211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67056</xdr:rowOff>
    </xdr:from>
    <xdr:to>
      <xdr:col>22</xdr:col>
      <xdr:colOff>615950</xdr:colOff>
      <xdr:row>14</xdr:row>
      <xdr:rowOff>168656</xdr:rowOff>
    </xdr:to>
    <xdr:sp macro="" textlink="">
      <xdr:nvSpPr>
        <xdr:cNvPr id="145" name="円/楕円 144"/>
        <xdr:cNvSpPr/>
      </xdr:nvSpPr>
      <xdr:spPr>
        <a:xfrm>
          <a:off x="15621000" y="246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7383</xdr:rowOff>
    </xdr:from>
    <xdr:ext cx="736600" cy="259045"/>
    <xdr:sp macro="" textlink="">
      <xdr:nvSpPr>
        <xdr:cNvPr id="146" name="テキスト ボックス 145"/>
        <xdr:cNvSpPr txBox="1"/>
      </xdr:nvSpPr>
      <xdr:spPr>
        <a:xfrm>
          <a:off x="15290800" y="2236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39624</xdr:rowOff>
    </xdr:from>
    <xdr:to>
      <xdr:col>21</xdr:col>
      <xdr:colOff>412750</xdr:colOff>
      <xdr:row>14</xdr:row>
      <xdr:rowOff>141224</xdr:rowOff>
    </xdr:to>
    <xdr:sp macro="" textlink="">
      <xdr:nvSpPr>
        <xdr:cNvPr id="147" name="円/楕円 146"/>
        <xdr:cNvSpPr/>
      </xdr:nvSpPr>
      <xdr:spPr>
        <a:xfrm>
          <a:off x="14732000" y="2439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151401</xdr:rowOff>
    </xdr:from>
    <xdr:ext cx="762000" cy="259045"/>
    <xdr:sp macro="" textlink="">
      <xdr:nvSpPr>
        <xdr:cNvPr id="148" name="テキスト ボックス 147"/>
        <xdr:cNvSpPr txBox="1"/>
      </xdr:nvSpPr>
      <xdr:spPr>
        <a:xfrm>
          <a:off x="14401800" y="2208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156210</xdr:rowOff>
    </xdr:from>
    <xdr:to>
      <xdr:col>20</xdr:col>
      <xdr:colOff>209550</xdr:colOff>
      <xdr:row>14</xdr:row>
      <xdr:rowOff>86360</xdr:rowOff>
    </xdr:to>
    <xdr:sp macro="" textlink="">
      <xdr:nvSpPr>
        <xdr:cNvPr id="149" name="円/楕円 148"/>
        <xdr:cNvSpPr/>
      </xdr:nvSpPr>
      <xdr:spPr>
        <a:xfrm>
          <a:off x="13843000" y="238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96537</xdr:rowOff>
    </xdr:from>
    <xdr:ext cx="762000" cy="259045"/>
    <xdr:sp macro="" textlink="">
      <xdr:nvSpPr>
        <xdr:cNvPr id="150" name="テキスト ボックス 149"/>
        <xdr:cNvSpPr txBox="1"/>
      </xdr:nvSpPr>
      <xdr:spPr>
        <a:xfrm>
          <a:off x="13512800" y="215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21336</xdr:rowOff>
    </xdr:from>
    <xdr:to>
      <xdr:col>19</xdr:col>
      <xdr:colOff>6350</xdr:colOff>
      <xdr:row>14</xdr:row>
      <xdr:rowOff>122936</xdr:rowOff>
    </xdr:to>
    <xdr:sp macro="" textlink="">
      <xdr:nvSpPr>
        <xdr:cNvPr id="151" name="円/楕円 150"/>
        <xdr:cNvSpPr/>
      </xdr:nvSpPr>
      <xdr:spPr>
        <a:xfrm>
          <a:off x="12954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133113</xdr:rowOff>
    </xdr:from>
    <xdr:ext cx="762000" cy="259045"/>
    <xdr:sp macro="" textlink="">
      <xdr:nvSpPr>
        <xdr:cNvPr id="152" name="テキスト ボックス 151"/>
        <xdr:cNvSpPr txBox="1"/>
      </xdr:nvSpPr>
      <xdr:spPr>
        <a:xfrm>
          <a:off x="12623800" y="219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障害者自立支援給付事業、老人医療や児童福祉医療等の扶助費は</a:t>
          </a:r>
          <a:r>
            <a:rPr lang="ja-JP" altLang="en-US" sz="1100" b="0" i="0" baseline="0">
              <a:solidFill>
                <a:schemeClr val="dk1"/>
              </a:solidFill>
              <a:effectLst/>
              <a:latin typeface="+mn-lt"/>
              <a:ea typeface="+mn-ea"/>
              <a:cs typeface="+mn-cs"/>
            </a:rPr>
            <a:t>、類似団体を上回り</a:t>
          </a:r>
          <a:r>
            <a:rPr lang="ja-JP" altLang="ja-JP" sz="1100" b="0" i="0" baseline="0">
              <a:solidFill>
                <a:schemeClr val="dk1"/>
              </a:solidFill>
              <a:effectLst/>
              <a:latin typeface="+mn-lt"/>
              <a:ea typeface="+mn-ea"/>
              <a:cs typeface="+mn-cs"/>
            </a:rPr>
            <a:t>今後も上昇するものと予測されるが、安心して暮らせるまちづくりをめざして行政運営していきたい。</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102507</xdr:rowOff>
    </xdr:to>
    <xdr:cxnSp macro="">
      <xdr:nvCxnSpPr>
        <xdr:cNvPr id="181" name="直線コネクタ 180"/>
        <xdr:cNvCxnSpPr/>
      </xdr:nvCxnSpPr>
      <xdr:spPr>
        <a:xfrm flipV="1">
          <a:off x="4826000" y="9107715"/>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84"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85" name="直線コネクタ 184"/>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55</xdr:row>
      <xdr:rowOff>102507</xdr:rowOff>
    </xdr:to>
    <xdr:cxnSp macro="">
      <xdr:nvCxnSpPr>
        <xdr:cNvPr id="186" name="直線コネクタ 185"/>
        <xdr:cNvCxnSpPr/>
      </xdr:nvCxnSpPr>
      <xdr:spPr>
        <a:xfrm>
          <a:off x="3987800" y="94996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141712</xdr:rowOff>
    </xdr:from>
    <xdr:ext cx="762000" cy="259045"/>
    <xdr:sp macro="" textlink="">
      <xdr:nvSpPr>
        <xdr:cNvPr id="187" name="扶助費平均値テキスト"/>
        <xdr:cNvSpPr txBox="1"/>
      </xdr:nvSpPr>
      <xdr:spPr>
        <a:xfrm>
          <a:off x="4914900" y="922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125185</xdr:rowOff>
    </xdr:from>
    <xdr:to>
      <xdr:col>7</xdr:col>
      <xdr:colOff>66675</xdr:colOff>
      <xdr:row>55</xdr:row>
      <xdr:rowOff>55335</xdr:rowOff>
    </xdr:to>
    <xdr:sp macro="" textlink="">
      <xdr:nvSpPr>
        <xdr:cNvPr id="188" name="フローチャート : 判断 187"/>
        <xdr:cNvSpPr/>
      </xdr:nvSpPr>
      <xdr:spPr>
        <a:xfrm>
          <a:off x="47752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4535</xdr:rowOff>
    </xdr:from>
    <xdr:to>
      <xdr:col>5</xdr:col>
      <xdr:colOff>549275</xdr:colOff>
      <xdr:row>55</xdr:row>
      <xdr:rowOff>69850</xdr:rowOff>
    </xdr:to>
    <xdr:cxnSp macro="">
      <xdr:nvCxnSpPr>
        <xdr:cNvPr id="189" name="直線コネクタ 188"/>
        <xdr:cNvCxnSpPr/>
      </xdr:nvCxnSpPr>
      <xdr:spPr>
        <a:xfrm>
          <a:off x="3098800" y="94342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0" name="フローチャート : 判断 189"/>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1" name="テキスト ボックス 190"/>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4535</xdr:rowOff>
    </xdr:from>
    <xdr:to>
      <xdr:col>4</xdr:col>
      <xdr:colOff>346075</xdr:colOff>
      <xdr:row>55</xdr:row>
      <xdr:rowOff>4535</xdr:rowOff>
    </xdr:to>
    <xdr:cxnSp macro="">
      <xdr:nvCxnSpPr>
        <xdr:cNvPr id="192" name="直線コネクタ 191"/>
        <xdr:cNvCxnSpPr/>
      </xdr:nvCxnSpPr>
      <xdr:spPr>
        <a:xfrm>
          <a:off x="2209800" y="9434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3" name="フローチャート : 判断 192"/>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4" name="テキスト ボックス 193"/>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4535</xdr:rowOff>
    </xdr:from>
    <xdr:to>
      <xdr:col>3</xdr:col>
      <xdr:colOff>142875</xdr:colOff>
      <xdr:row>55</xdr:row>
      <xdr:rowOff>4535</xdr:rowOff>
    </xdr:to>
    <xdr:cxnSp macro="">
      <xdr:nvCxnSpPr>
        <xdr:cNvPr id="195" name="直線コネクタ 194"/>
        <xdr:cNvCxnSpPr/>
      </xdr:nvCxnSpPr>
      <xdr:spPr>
        <a:xfrm>
          <a:off x="1320800" y="9434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198" name="フローチャート : 判断 197"/>
        <xdr:cNvSpPr/>
      </xdr:nvSpPr>
      <xdr:spPr>
        <a:xfrm>
          <a:off x="1270000" y="93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199" name="テキスト ボックス 198"/>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205" name="円/楕円 204"/>
        <xdr:cNvSpPr/>
      </xdr:nvSpPr>
      <xdr:spPr>
        <a:xfrm>
          <a:off x="47752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23784</xdr:rowOff>
    </xdr:from>
    <xdr:ext cx="762000" cy="259045"/>
    <xdr:sp macro="" textlink="">
      <xdr:nvSpPr>
        <xdr:cNvPr id="206" name="扶助費該当値テキスト"/>
        <xdr:cNvSpPr txBox="1"/>
      </xdr:nvSpPr>
      <xdr:spPr>
        <a:xfrm>
          <a:off x="49149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19050</xdr:rowOff>
    </xdr:from>
    <xdr:to>
      <xdr:col>5</xdr:col>
      <xdr:colOff>600075</xdr:colOff>
      <xdr:row>55</xdr:row>
      <xdr:rowOff>120650</xdr:rowOff>
    </xdr:to>
    <xdr:sp macro="" textlink="">
      <xdr:nvSpPr>
        <xdr:cNvPr id="207" name="円/楕円 206"/>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105427</xdr:rowOff>
    </xdr:from>
    <xdr:ext cx="736600" cy="259045"/>
    <xdr:sp macro="" textlink="">
      <xdr:nvSpPr>
        <xdr:cNvPr id="208" name="テキスト ボックス 207"/>
        <xdr:cNvSpPr txBox="1"/>
      </xdr:nvSpPr>
      <xdr:spPr>
        <a:xfrm>
          <a:off x="3606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125185</xdr:rowOff>
    </xdr:from>
    <xdr:to>
      <xdr:col>4</xdr:col>
      <xdr:colOff>396875</xdr:colOff>
      <xdr:row>55</xdr:row>
      <xdr:rowOff>55335</xdr:rowOff>
    </xdr:to>
    <xdr:sp macro="" textlink="">
      <xdr:nvSpPr>
        <xdr:cNvPr id="209" name="円/楕円 208"/>
        <xdr:cNvSpPr/>
      </xdr:nvSpPr>
      <xdr:spPr>
        <a:xfrm>
          <a:off x="3048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40112</xdr:rowOff>
    </xdr:from>
    <xdr:ext cx="762000" cy="259045"/>
    <xdr:sp macro="" textlink="">
      <xdr:nvSpPr>
        <xdr:cNvPr id="210" name="テキスト ボックス 209"/>
        <xdr:cNvSpPr txBox="1"/>
      </xdr:nvSpPr>
      <xdr:spPr>
        <a:xfrm>
          <a:off x="2717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125185</xdr:rowOff>
    </xdr:from>
    <xdr:to>
      <xdr:col>3</xdr:col>
      <xdr:colOff>193675</xdr:colOff>
      <xdr:row>55</xdr:row>
      <xdr:rowOff>55335</xdr:rowOff>
    </xdr:to>
    <xdr:sp macro="" textlink="">
      <xdr:nvSpPr>
        <xdr:cNvPr id="211" name="円/楕円 210"/>
        <xdr:cNvSpPr/>
      </xdr:nvSpPr>
      <xdr:spPr>
        <a:xfrm>
          <a:off x="2159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40112</xdr:rowOff>
    </xdr:from>
    <xdr:ext cx="762000" cy="259045"/>
    <xdr:sp macro="" textlink="">
      <xdr:nvSpPr>
        <xdr:cNvPr id="212" name="テキスト ボックス 211"/>
        <xdr:cNvSpPr txBox="1"/>
      </xdr:nvSpPr>
      <xdr:spPr>
        <a:xfrm>
          <a:off x="1828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213" name="円/楕円 212"/>
        <xdr:cNvSpPr/>
      </xdr:nvSpPr>
      <xdr:spPr>
        <a:xfrm>
          <a:off x="1270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40112</xdr:rowOff>
    </xdr:from>
    <xdr:ext cx="762000" cy="259045"/>
    <xdr:sp macro="" textlink="">
      <xdr:nvSpPr>
        <xdr:cNvPr id="214" name="テキスト ボックス 213"/>
        <xdr:cNvSpPr txBox="1"/>
      </xdr:nvSpPr>
      <xdr:spPr>
        <a:xfrm>
          <a:off x="939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その他の経費の中で主なものは、下水道をはじめとする特別会計への操出金がウエートを占めている。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高齢化が進む中、介護保険特別会計への繰出金</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年々増加</a:t>
          </a:r>
          <a:r>
            <a:rPr lang="ja-JP" altLang="en-US" sz="1100" b="0" i="0" baseline="0">
              <a:solidFill>
                <a:schemeClr val="dk1"/>
              </a:solidFill>
              <a:effectLst/>
              <a:latin typeface="+mn-lt"/>
              <a:ea typeface="+mn-ea"/>
              <a:cs typeface="+mn-cs"/>
            </a:rPr>
            <a:t>するとともに、医療費の増加により国民健康保険特別会計への繰出金も増加傾向にある。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更に人口減少が著しい中、水道使用料や下水道使用料等の料金収入も伸び悩み、経営が厳しい状況になっている</a:t>
          </a:r>
          <a:r>
            <a:rPr lang="ja-JP" altLang="en-US" sz="1100" b="0" i="0" baseline="0">
              <a:solidFill>
                <a:schemeClr val="dk1"/>
              </a:solidFill>
              <a:effectLst/>
              <a:latin typeface="+mn-lt"/>
              <a:ea typeface="+mn-ea"/>
              <a:cs typeface="+mn-cs"/>
            </a:rPr>
            <a:t>ことから</a:t>
          </a:r>
          <a:r>
            <a:rPr lang="ja-JP" altLang="ja-JP" sz="1100" b="0" i="0" baseline="0">
              <a:solidFill>
                <a:schemeClr val="dk1"/>
              </a:solidFill>
              <a:effectLst/>
              <a:latin typeface="+mn-lt"/>
              <a:ea typeface="+mn-ea"/>
              <a:cs typeface="+mn-cs"/>
            </a:rPr>
            <a:t>一般会計からの基準外繰出金を抑え</a:t>
          </a:r>
          <a:r>
            <a:rPr lang="ja-JP" altLang="en-US" sz="1100" b="0" i="0" baseline="0">
              <a:solidFill>
                <a:schemeClr val="dk1"/>
              </a:solidFill>
              <a:effectLst/>
              <a:latin typeface="+mn-lt"/>
              <a:ea typeface="+mn-ea"/>
              <a:cs typeface="+mn-cs"/>
            </a:rPr>
            <a:t>るとともに</a:t>
          </a:r>
          <a:r>
            <a:rPr lang="ja-JP" altLang="ja-JP" sz="1100" b="0" i="0" baseline="0">
              <a:solidFill>
                <a:schemeClr val="dk1"/>
              </a:solidFill>
              <a:effectLst/>
              <a:latin typeface="+mn-lt"/>
              <a:ea typeface="+mn-ea"/>
              <a:cs typeface="+mn-cs"/>
            </a:rPr>
            <a:t>特別会計においても</a:t>
          </a:r>
          <a:r>
            <a:rPr lang="ja-JP" altLang="en-US" sz="1100" b="0" i="0" baseline="0">
              <a:solidFill>
                <a:schemeClr val="dk1"/>
              </a:solidFill>
              <a:effectLst/>
              <a:latin typeface="+mn-lt"/>
              <a:ea typeface="+mn-ea"/>
              <a:cs typeface="+mn-cs"/>
            </a:rPr>
            <a:t>引き続き</a:t>
          </a:r>
          <a:r>
            <a:rPr lang="ja-JP" altLang="ja-JP" sz="1100" b="0" i="0" baseline="0">
              <a:solidFill>
                <a:schemeClr val="dk1"/>
              </a:solidFill>
              <a:effectLst/>
              <a:latin typeface="+mn-lt"/>
              <a:ea typeface="+mn-ea"/>
              <a:cs typeface="+mn-cs"/>
            </a:rPr>
            <a:t>経費の節減に努める。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161290</xdr:rowOff>
    </xdr:to>
    <xdr:cxnSp macro="">
      <xdr:nvCxnSpPr>
        <xdr:cNvPr id="239" name="直線コネクタ 238"/>
        <xdr:cNvCxnSpPr/>
      </xdr:nvCxnSpPr>
      <xdr:spPr>
        <a:xfrm flipV="1">
          <a:off x="16510000" y="924356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133367</xdr:rowOff>
    </xdr:from>
    <xdr:ext cx="762000" cy="259045"/>
    <xdr:sp macro="" textlink="">
      <xdr:nvSpPr>
        <xdr:cNvPr id="240" name="その他最小値テキスト"/>
        <xdr:cNvSpPr txBox="1"/>
      </xdr:nvSpPr>
      <xdr:spPr>
        <a:xfrm>
          <a:off x="16598900" y="1024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59</xdr:row>
      <xdr:rowOff>161290</xdr:rowOff>
    </xdr:from>
    <xdr:to>
      <xdr:col>24</xdr:col>
      <xdr:colOff>120650</xdr:colOff>
      <xdr:row>59</xdr:row>
      <xdr:rowOff>161290</xdr:rowOff>
    </xdr:to>
    <xdr:cxnSp macro="">
      <xdr:nvCxnSpPr>
        <xdr:cNvPr id="241" name="直線コネクタ 240"/>
        <xdr:cNvCxnSpPr/>
      </xdr:nvCxnSpPr>
      <xdr:spPr>
        <a:xfrm>
          <a:off x="16421100" y="10276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40132</xdr:rowOff>
    </xdr:from>
    <xdr:to>
      <xdr:col>24</xdr:col>
      <xdr:colOff>31750</xdr:colOff>
      <xdr:row>56</xdr:row>
      <xdr:rowOff>58420</xdr:rowOff>
    </xdr:to>
    <xdr:cxnSp macro="">
      <xdr:nvCxnSpPr>
        <xdr:cNvPr id="244" name="直線コネクタ 243"/>
        <xdr:cNvCxnSpPr/>
      </xdr:nvCxnSpPr>
      <xdr:spPr>
        <a:xfrm>
          <a:off x="15671800" y="964133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5"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6" name="フローチャート : 判断 245"/>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30988</xdr:rowOff>
    </xdr:from>
    <xdr:to>
      <xdr:col>22</xdr:col>
      <xdr:colOff>565150</xdr:colOff>
      <xdr:row>56</xdr:row>
      <xdr:rowOff>40132</xdr:rowOff>
    </xdr:to>
    <xdr:cxnSp macro="">
      <xdr:nvCxnSpPr>
        <xdr:cNvPr id="247" name="直線コネクタ 246"/>
        <xdr:cNvCxnSpPr/>
      </xdr:nvCxnSpPr>
      <xdr:spPr>
        <a:xfrm>
          <a:off x="14782800" y="963218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48" name="フローチャート : 判断 247"/>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96537</xdr:rowOff>
    </xdr:from>
    <xdr:ext cx="736600" cy="259045"/>
    <xdr:sp macro="" textlink="">
      <xdr:nvSpPr>
        <xdr:cNvPr id="249" name="テキスト ボックス 248"/>
        <xdr:cNvSpPr txBox="1"/>
      </xdr:nvSpPr>
      <xdr:spPr>
        <a:xfrm>
          <a:off x="15290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30988</xdr:rowOff>
    </xdr:from>
    <xdr:to>
      <xdr:col>21</xdr:col>
      <xdr:colOff>361950</xdr:colOff>
      <xdr:row>56</xdr:row>
      <xdr:rowOff>30988</xdr:rowOff>
    </xdr:to>
    <xdr:cxnSp macro="">
      <xdr:nvCxnSpPr>
        <xdr:cNvPr id="250" name="直線コネクタ 249"/>
        <xdr:cNvCxnSpPr/>
      </xdr:nvCxnSpPr>
      <xdr:spPr>
        <a:xfrm>
          <a:off x="13893800" y="96321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142494</xdr:rowOff>
    </xdr:from>
    <xdr:to>
      <xdr:col>21</xdr:col>
      <xdr:colOff>412750</xdr:colOff>
      <xdr:row>56</xdr:row>
      <xdr:rowOff>72644</xdr:rowOff>
    </xdr:to>
    <xdr:sp macro="" textlink="">
      <xdr:nvSpPr>
        <xdr:cNvPr id="251" name="フローチャート : 判断 250"/>
        <xdr:cNvSpPr/>
      </xdr:nvSpPr>
      <xdr:spPr>
        <a:xfrm>
          <a:off x="14732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82821</xdr:rowOff>
    </xdr:from>
    <xdr:ext cx="762000" cy="259045"/>
    <xdr:sp macro="" textlink="">
      <xdr:nvSpPr>
        <xdr:cNvPr id="252" name="テキスト ボックス 251"/>
        <xdr:cNvSpPr txBox="1"/>
      </xdr:nvSpPr>
      <xdr:spPr>
        <a:xfrm>
          <a:off x="14401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30988</xdr:rowOff>
    </xdr:from>
    <xdr:to>
      <xdr:col>20</xdr:col>
      <xdr:colOff>158750</xdr:colOff>
      <xdr:row>56</xdr:row>
      <xdr:rowOff>85852</xdr:rowOff>
    </xdr:to>
    <xdr:cxnSp macro="">
      <xdr:nvCxnSpPr>
        <xdr:cNvPr id="253" name="直線コネクタ 252"/>
        <xdr:cNvCxnSpPr/>
      </xdr:nvCxnSpPr>
      <xdr:spPr>
        <a:xfrm flipV="1">
          <a:off x="13004800" y="963218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115062</xdr:rowOff>
    </xdr:from>
    <xdr:to>
      <xdr:col>20</xdr:col>
      <xdr:colOff>209550</xdr:colOff>
      <xdr:row>56</xdr:row>
      <xdr:rowOff>45212</xdr:rowOff>
    </xdr:to>
    <xdr:sp macro="" textlink="">
      <xdr:nvSpPr>
        <xdr:cNvPr id="254" name="フローチャート : 判断 253"/>
        <xdr:cNvSpPr/>
      </xdr:nvSpPr>
      <xdr:spPr>
        <a:xfrm>
          <a:off x="13843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55389</xdr:rowOff>
    </xdr:from>
    <xdr:ext cx="762000" cy="259045"/>
    <xdr:sp macro="" textlink="">
      <xdr:nvSpPr>
        <xdr:cNvPr id="255" name="テキスト ボックス 254"/>
        <xdr:cNvSpPr txBox="1"/>
      </xdr:nvSpPr>
      <xdr:spPr>
        <a:xfrm>
          <a:off x="13512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56" name="フローチャート : 判断 255"/>
        <xdr:cNvSpPr/>
      </xdr:nvSpPr>
      <xdr:spPr>
        <a:xfrm>
          <a:off x="12954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64533</xdr:rowOff>
    </xdr:from>
    <xdr:ext cx="762000" cy="259045"/>
    <xdr:sp macro="" textlink="">
      <xdr:nvSpPr>
        <xdr:cNvPr id="257" name="テキスト ボックス 256"/>
        <xdr:cNvSpPr txBox="1"/>
      </xdr:nvSpPr>
      <xdr:spPr>
        <a:xfrm>
          <a:off x="12623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7620</xdr:rowOff>
    </xdr:from>
    <xdr:to>
      <xdr:col>24</xdr:col>
      <xdr:colOff>82550</xdr:colOff>
      <xdr:row>56</xdr:row>
      <xdr:rowOff>109220</xdr:rowOff>
    </xdr:to>
    <xdr:sp macro="" textlink="">
      <xdr:nvSpPr>
        <xdr:cNvPr id="263" name="円/楕円 262"/>
        <xdr:cNvSpPr/>
      </xdr:nvSpPr>
      <xdr:spPr>
        <a:xfrm>
          <a:off x="164592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151147</xdr:rowOff>
    </xdr:from>
    <xdr:ext cx="762000" cy="259045"/>
    <xdr:sp macro="" textlink="">
      <xdr:nvSpPr>
        <xdr:cNvPr id="264" name="その他該当値テキスト"/>
        <xdr:cNvSpPr txBox="1"/>
      </xdr:nvSpPr>
      <xdr:spPr>
        <a:xfrm>
          <a:off x="165989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160782</xdr:rowOff>
    </xdr:from>
    <xdr:to>
      <xdr:col>22</xdr:col>
      <xdr:colOff>615950</xdr:colOff>
      <xdr:row>56</xdr:row>
      <xdr:rowOff>90932</xdr:rowOff>
    </xdr:to>
    <xdr:sp macro="" textlink="">
      <xdr:nvSpPr>
        <xdr:cNvPr id="265" name="円/楕円 264"/>
        <xdr:cNvSpPr/>
      </xdr:nvSpPr>
      <xdr:spPr>
        <a:xfrm>
          <a:off x="15621000" y="959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75709</xdr:rowOff>
    </xdr:from>
    <xdr:ext cx="736600" cy="259045"/>
    <xdr:sp macro="" textlink="">
      <xdr:nvSpPr>
        <xdr:cNvPr id="266" name="テキスト ボックス 265"/>
        <xdr:cNvSpPr txBox="1"/>
      </xdr:nvSpPr>
      <xdr:spPr>
        <a:xfrm>
          <a:off x="15290800" y="96769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151638</xdr:rowOff>
    </xdr:from>
    <xdr:to>
      <xdr:col>21</xdr:col>
      <xdr:colOff>412750</xdr:colOff>
      <xdr:row>56</xdr:row>
      <xdr:rowOff>81788</xdr:rowOff>
    </xdr:to>
    <xdr:sp macro="" textlink="">
      <xdr:nvSpPr>
        <xdr:cNvPr id="267" name="円/楕円 266"/>
        <xdr:cNvSpPr/>
      </xdr:nvSpPr>
      <xdr:spPr>
        <a:xfrm>
          <a:off x="14732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66565</xdr:rowOff>
    </xdr:from>
    <xdr:ext cx="762000" cy="259045"/>
    <xdr:sp macro="" textlink="">
      <xdr:nvSpPr>
        <xdr:cNvPr id="268" name="テキスト ボックス 267"/>
        <xdr:cNvSpPr txBox="1"/>
      </xdr:nvSpPr>
      <xdr:spPr>
        <a:xfrm>
          <a:off x="14401800" y="966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151638</xdr:rowOff>
    </xdr:from>
    <xdr:to>
      <xdr:col>20</xdr:col>
      <xdr:colOff>209550</xdr:colOff>
      <xdr:row>56</xdr:row>
      <xdr:rowOff>81788</xdr:rowOff>
    </xdr:to>
    <xdr:sp macro="" textlink="">
      <xdr:nvSpPr>
        <xdr:cNvPr id="269" name="円/楕円 268"/>
        <xdr:cNvSpPr/>
      </xdr:nvSpPr>
      <xdr:spPr>
        <a:xfrm>
          <a:off x="13843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66565</xdr:rowOff>
    </xdr:from>
    <xdr:ext cx="762000" cy="259045"/>
    <xdr:sp macro="" textlink="">
      <xdr:nvSpPr>
        <xdr:cNvPr id="270" name="テキスト ボックス 269"/>
        <xdr:cNvSpPr txBox="1"/>
      </xdr:nvSpPr>
      <xdr:spPr>
        <a:xfrm>
          <a:off x="13512800" y="966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35052</xdr:rowOff>
    </xdr:from>
    <xdr:to>
      <xdr:col>19</xdr:col>
      <xdr:colOff>6350</xdr:colOff>
      <xdr:row>56</xdr:row>
      <xdr:rowOff>136652</xdr:rowOff>
    </xdr:to>
    <xdr:sp macro="" textlink="">
      <xdr:nvSpPr>
        <xdr:cNvPr id="271" name="円/楕円 270"/>
        <xdr:cNvSpPr/>
      </xdr:nvSpPr>
      <xdr:spPr>
        <a:xfrm>
          <a:off x="129540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121429</xdr:rowOff>
    </xdr:from>
    <xdr:ext cx="762000" cy="259045"/>
    <xdr:sp macro="" textlink="">
      <xdr:nvSpPr>
        <xdr:cNvPr id="272" name="テキスト ボックス 271"/>
        <xdr:cNvSpPr txBox="1"/>
      </xdr:nvSpPr>
      <xdr:spPr>
        <a:xfrm>
          <a:off x="12623800" y="9722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相楽中部消防組合や相楽東部広域連合への負担金により補助費等の占める割合が非常に大きく、類似団体の中で最下位であり、全国平均や京都府平均を遙かに上回っている。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物件費と補助費の比率の合計を類似団体と比較しても１０．９ポイント高くなっていることから、相楽中部消防組合を始めとする一部事務組合への負担金が大きい。</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今後も本町の財政運営とともに一部事務組合の財政運営に十分注視しながらまちづくりを進める。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56134</xdr:rowOff>
    </xdr:to>
    <xdr:cxnSp macro="">
      <xdr:nvCxnSpPr>
        <xdr:cNvPr id="297" name="直線コネクタ 296"/>
        <xdr:cNvCxnSpPr/>
      </xdr:nvCxnSpPr>
      <xdr:spPr>
        <a:xfrm flipV="1">
          <a:off x="16510000" y="581914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28211</xdr:rowOff>
    </xdr:from>
    <xdr:ext cx="762000" cy="259045"/>
    <xdr:sp macro="" textlink="">
      <xdr:nvSpPr>
        <xdr:cNvPr id="298" name="補助費等最小値テキスト"/>
        <xdr:cNvSpPr txBox="1"/>
      </xdr:nvSpPr>
      <xdr:spPr>
        <a:xfrm>
          <a:off x="16598900" y="705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23</xdr:col>
      <xdr:colOff>628650</xdr:colOff>
      <xdr:row>41</xdr:row>
      <xdr:rowOff>56134</xdr:rowOff>
    </xdr:from>
    <xdr:to>
      <xdr:col>24</xdr:col>
      <xdr:colOff>120650</xdr:colOff>
      <xdr:row>41</xdr:row>
      <xdr:rowOff>56134</xdr:rowOff>
    </xdr:to>
    <xdr:cxnSp macro="">
      <xdr:nvCxnSpPr>
        <xdr:cNvPr id="299" name="直線コネクタ 298"/>
        <xdr:cNvCxnSpPr/>
      </xdr:nvCxnSpPr>
      <xdr:spPr>
        <a:xfrm>
          <a:off x="16421100" y="708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0"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1" name="直線コネクタ 300"/>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41</xdr:row>
      <xdr:rowOff>10414</xdr:rowOff>
    </xdr:from>
    <xdr:to>
      <xdr:col>24</xdr:col>
      <xdr:colOff>31750</xdr:colOff>
      <xdr:row>41</xdr:row>
      <xdr:rowOff>56134</xdr:rowOff>
    </xdr:to>
    <xdr:cxnSp macro="">
      <xdr:nvCxnSpPr>
        <xdr:cNvPr id="302" name="直線コネクタ 301"/>
        <xdr:cNvCxnSpPr/>
      </xdr:nvCxnSpPr>
      <xdr:spPr>
        <a:xfrm>
          <a:off x="15671800" y="703986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03"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4" name="フローチャート : 判断 303"/>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41</xdr:row>
      <xdr:rowOff>10414</xdr:rowOff>
    </xdr:from>
    <xdr:to>
      <xdr:col>22</xdr:col>
      <xdr:colOff>565150</xdr:colOff>
      <xdr:row>41</xdr:row>
      <xdr:rowOff>10414</xdr:rowOff>
    </xdr:to>
    <xdr:cxnSp macro="">
      <xdr:nvCxnSpPr>
        <xdr:cNvPr id="305" name="直線コネクタ 304"/>
        <xdr:cNvCxnSpPr/>
      </xdr:nvCxnSpPr>
      <xdr:spPr>
        <a:xfrm>
          <a:off x="14782800" y="70398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6" name="フローチャート : 判断 30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07" name="テキスト ボックス 306"/>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122428</xdr:rowOff>
    </xdr:from>
    <xdr:to>
      <xdr:col>21</xdr:col>
      <xdr:colOff>361950</xdr:colOff>
      <xdr:row>41</xdr:row>
      <xdr:rowOff>10414</xdr:rowOff>
    </xdr:to>
    <xdr:cxnSp macro="">
      <xdr:nvCxnSpPr>
        <xdr:cNvPr id="308" name="直線コネクタ 307"/>
        <xdr:cNvCxnSpPr/>
      </xdr:nvCxnSpPr>
      <xdr:spPr>
        <a:xfrm>
          <a:off x="13893800" y="698042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48768</xdr:rowOff>
    </xdr:from>
    <xdr:to>
      <xdr:col>21</xdr:col>
      <xdr:colOff>412750</xdr:colOff>
      <xdr:row>36</xdr:row>
      <xdr:rowOff>150368</xdr:rowOff>
    </xdr:to>
    <xdr:sp macro="" textlink="">
      <xdr:nvSpPr>
        <xdr:cNvPr id="309" name="フローチャート : 判断 308"/>
        <xdr:cNvSpPr/>
      </xdr:nvSpPr>
      <xdr:spPr>
        <a:xfrm>
          <a:off x="14732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160545</xdr:rowOff>
    </xdr:from>
    <xdr:ext cx="762000" cy="259045"/>
    <xdr:sp macro="" textlink="">
      <xdr:nvSpPr>
        <xdr:cNvPr id="310" name="テキスト ボックス 309"/>
        <xdr:cNvSpPr txBox="1"/>
      </xdr:nvSpPr>
      <xdr:spPr>
        <a:xfrm>
          <a:off x="14401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122428</xdr:rowOff>
    </xdr:from>
    <xdr:to>
      <xdr:col>20</xdr:col>
      <xdr:colOff>158750</xdr:colOff>
      <xdr:row>41</xdr:row>
      <xdr:rowOff>65278</xdr:rowOff>
    </xdr:to>
    <xdr:cxnSp macro="">
      <xdr:nvCxnSpPr>
        <xdr:cNvPr id="311" name="直線コネクタ 310"/>
        <xdr:cNvCxnSpPr/>
      </xdr:nvCxnSpPr>
      <xdr:spPr>
        <a:xfrm flipV="1">
          <a:off x="13004800" y="6980428"/>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12" name="フローチャート : 判断 311"/>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155973</xdr:rowOff>
    </xdr:from>
    <xdr:ext cx="762000" cy="259045"/>
    <xdr:sp macro="" textlink="">
      <xdr:nvSpPr>
        <xdr:cNvPr id="313" name="テキスト ボックス 312"/>
        <xdr:cNvSpPr txBox="1"/>
      </xdr:nvSpPr>
      <xdr:spPr>
        <a:xfrm>
          <a:off x="13512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4" name="フローチャート : 判断 313"/>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165117</xdr:rowOff>
    </xdr:from>
    <xdr:ext cx="762000" cy="259045"/>
    <xdr:sp macro="" textlink="">
      <xdr:nvSpPr>
        <xdr:cNvPr id="315" name="テキスト ボックス 314"/>
        <xdr:cNvSpPr txBox="1"/>
      </xdr:nvSpPr>
      <xdr:spPr>
        <a:xfrm>
          <a:off x="12623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41</xdr:row>
      <xdr:rowOff>5334</xdr:rowOff>
    </xdr:from>
    <xdr:to>
      <xdr:col>24</xdr:col>
      <xdr:colOff>82550</xdr:colOff>
      <xdr:row>41</xdr:row>
      <xdr:rowOff>106934</xdr:rowOff>
    </xdr:to>
    <xdr:sp macro="" textlink="">
      <xdr:nvSpPr>
        <xdr:cNvPr id="321" name="円/楕円 320"/>
        <xdr:cNvSpPr/>
      </xdr:nvSpPr>
      <xdr:spPr>
        <a:xfrm>
          <a:off x="16459200" y="7034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85361</xdr:rowOff>
    </xdr:from>
    <xdr:ext cx="762000" cy="259045"/>
    <xdr:sp macro="" textlink="">
      <xdr:nvSpPr>
        <xdr:cNvPr id="322" name="補助費等該当値テキスト"/>
        <xdr:cNvSpPr txBox="1"/>
      </xdr:nvSpPr>
      <xdr:spPr>
        <a:xfrm>
          <a:off x="16598900" y="694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131064</xdr:rowOff>
    </xdr:from>
    <xdr:to>
      <xdr:col>22</xdr:col>
      <xdr:colOff>615950</xdr:colOff>
      <xdr:row>41</xdr:row>
      <xdr:rowOff>61214</xdr:rowOff>
    </xdr:to>
    <xdr:sp macro="" textlink="">
      <xdr:nvSpPr>
        <xdr:cNvPr id="323" name="円/楕円 322"/>
        <xdr:cNvSpPr/>
      </xdr:nvSpPr>
      <xdr:spPr>
        <a:xfrm>
          <a:off x="15621000" y="698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45991</xdr:rowOff>
    </xdr:from>
    <xdr:ext cx="736600" cy="259045"/>
    <xdr:sp macro="" textlink="">
      <xdr:nvSpPr>
        <xdr:cNvPr id="324" name="テキスト ボックス 323"/>
        <xdr:cNvSpPr txBox="1"/>
      </xdr:nvSpPr>
      <xdr:spPr>
        <a:xfrm>
          <a:off x="15290800" y="7075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131064</xdr:rowOff>
    </xdr:from>
    <xdr:to>
      <xdr:col>21</xdr:col>
      <xdr:colOff>412750</xdr:colOff>
      <xdr:row>41</xdr:row>
      <xdr:rowOff>61214</xdr:rowOff>
    </xdr:to>
    <xdr:sp macro="" textlink="">
      <xdr:nvSpPr>
        <xdr:cNvPr id="325" name="円/楕円 324"/>
        <xdr:cNvSpPr/>
      </xdr:nvSpPr>
      <xdr:spPr>
        <a:xfrm>
          <a:off x="14732000" y="698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45991</xdr:rowOff>
    </xdr:from>
    <xdr:ext cx="762000" cy="259045"/>
    <xdr:sp macro="" textlink="">
      <xdr:nvSpPr>
        <xdr:cNvPr id="326" name="テキスト ボックス 325"/>
        <xdr:cNvSpPr txBox="1"/>
      </xdr:nvSpPr>
      <xdr:spPr>
        <a:xfrm>
          <a:off x="14401800" y="707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71628</xdr:rowOff>
    </xdr:from>
    <xdr:to>
      <xdr:col>20</xdr:col>
      <xdr:colOff>209550</xdr:colOff>
      <xdr:row>41</xdr:row>
      <xdr:rowOff>1778</xdr:rowOff>
    </xdr:to>
    <xdr:sp macro="" textlink="">
      <xdr:nvSpPr>
        <xdr:cNvPr id="327" name="円/楕円 326"/>
        <xdr:cNvSpPr/>
      </xdr:nvSpPr>
      <xdr:spPr>
        <a:xfrm>
          <a:off x="13843000" y="6929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158005</xdr:rowOff>
    </xdr:from>
    <xdr:ext cx="762000" cy="259045"/>
    <xdr:sp macro="" textlink="">
      <xdr:nvSpPr>
        <xdr:cNvPr id="328" name="テキスト ボックス 327"/>
        <xdr:cNvSpPr txBox="1"/>
      </xdr:nvSpPr>
      <xdr:spPr>
        <a:xfrm>
          <a:off x="13512800" y="701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18</xdr:col>
      <xdr:colOff>590550</xdr:colOff>
      <xdr:row>41</xdr:row>
      <xdr:rowOff>14478</xdr:rowOff>
    </xdr:from>
    <xdr:to>
      <xdr:col>19</xdr:col>
      <xdr:colOff>6350</xdr:colOff>
      <xdr:row>41</xdr:row>
      <xdr:rowOff>116078</xdr:rowOff>
    </xdr:to>
    <xdr:sp macro="" textlink="">
      <xdr:nvSpPr>
        <xdr:cNvPr id="329" name="円/楕円 328"/>
        <xdr:cNvSpPr/>
      </xdr:nvSpPr>
      <xdr:spPr>
        <a:xfrm>
          <a:off x="12954000" y="7043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41</xdr:row>
      <xdr:rowOff>100855</xdr:rowOff>
    </xdr:from>
    <xdr:ext cx="762000" cy="259045"/>
    <xdr:sp macro="" textlink="">
      <xdr:nvSpPr>
        <xdr:cNvPr id="330" name="テキスト ボックス 329"/>
        <xdr:cNvSpPr txBox="1"/>
      </xdr:nvSpPr>
      <xdr:spPr>
        <a:xfrm>
          <a:off x="12623800" y="713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京都府平均、類似団体や全国平均と比較すると若干ではあるが、指標は改善されている。</a:t>
          </a:r>
          <a:r>
            <a:rPr lang="ja-JP" altLang="ja-JP" sz="1100" b="0" i="0" baseline="0">
              <a:solidFill>
                <a:schemeClr val="dk1"/>
              </a:solidFill>
              <a:effectLst/>
              <a:latin typeface="+mn-lt"/>
              <a:ea typeface="+mn-ea"/>
              <a:cs typeface="+mn-cs"/>
            </a:rPr>
            <a:t>しかしながら、平成２４年度に着手した防災同報無線整備</a:t>
          </a:r>
          <a:r>
            <a:rPr lang="ja-JP" altLang="en-US" sz="1100" b="0" i="0" baseline="0">
              <a:solidFill>
                <a:schemeClr val="dk1"/>
              </a:solidFill>
              <a:effectLst/>
              <a:latin typeface="+mn-lt"/>
              <a:ea typeface="+mn-ea"/>
              <a:cs typeface="+mn-cs"/>
            </a:rPr>
            <a:t>事業</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道路拡幅改良事業や町営住宅建替事業により</a:t>
          </a:r>
          <a:r>
            <a:rPr lang="ja-JP" altLang="ja-JP" sz="1100" b="0" i="0" baseline="0">
              <a:solidFill>
                <a:schemeClr val="dk1"/>
              </a:solidFill>
              <a:effectLst/>
              <a:latin typeface="+mn-lt"/>
              <a:ea typeface="+mn-ea"/>
              <a:cs typeface="+mn-cs"/>
            </a:rPr>
            <a:t>公債費が増加することが予測されることから、</a:t>
          </a:r>
          <a:r>
            <a:rPr lang="ja-JP" altLang="en-US" sz="1100" b="0" i="0" baseline="0">
              <a:solidFill>
                <a:schemeClr val="dk1"/>
              </a:solidFill>
              <a:effectLst/>
              <a:latin typeface="+mn-lt"/>
              <a:ea typeface="+mn-ea"/>
              <a:cs typeface="+mn-cs"/>
            </a:rPr>
            <a:t>事業の優先順位や費用対効果を検証しながら今後も１８％以下となるよう</a:t>
          </a:r>
          <a:r>
            <a:rPr lang="ja-JP" altLang="ja-JP" sz="1100" b="0" i="0" baseline="0">
              <a:solidFill>
                <a:schemeClr val="dk1"/>
              </a:solidFill>
              <a:effectLst/>
              <a:latin typeface="+mn-lt"/>
              <a:ea typeface="+mn-ea"/>
              <a:cs typeface="+mn-cs"/>
            </a:rPr>
            <a:t>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4" name="テキスト ボックス 35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113284</xdr:rowOff>
    </xdr:from>
    <xdr:to>
      <xdr:col>7</xdr:col>
      <xdr:colOff>15875</xdr:colOff>
      <xdr:row>79</xdr:row>
      <xdr:rowOff>92711</xdr:rowOff>
    </xdr:to>
    <xdr:cxnSp macro="">
      <xdr:nvCxnSpPr>
        <xdr:cNvPr id="356" name="直線コネクタ 355"/>
        <xdr:cNvCxnSpPr/>
      </xdr:nvCxnSpPr>
      <xdr:spPr>
        <a:xfrm flipV="1">
          <a:off x="4826000" y="12457684"/>
          <a:ext cx="0" cy="1179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57"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33.0</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58" name="直線コネクタ 357"/>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28211</xdr:rowOff>
    </xdr:from>
    <xdr:ext cx="762000" cy="259045"/>
    <xdr:sp macro="" textlink="">
      <xdr:nvSpPr>
        <xdr:cNvPr id="359" name="公債費最大値テキスト"/>
        <xdr:cNvSpPr txBox="1"/>
      </xdr:nvSpPr>
      <xdr:spPr>
        <a:xfrm>
          <a:off x="4914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72</xdr:row>
      <xdr:rowOff>113284</xdr:rowOff>
    </xdr:from>
    <xdr:to>
      <xdr:col>7</xdr:col>
      <xdr:colOff>104775</xdr:colOff>
      <xdr:row>72</xdr:row>
      <xdr:rowOff>113284</xdr:rowOff>
    </xdr:to>
    <xdr:cxnSp macro="">
      <xdr:nvCxnSpPr>
        <xdr:cNvPr id="360" name="直線コネクタ 359"/>
        <xdr:cNvCxnSpPr/>
      </xdr:nvCxnSpPr>
      <xdr:spPr>
        <a:xfrm>
          <a:off x="4737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83566</xdr:rowOff>
    </xdr:from>
    <xdr:to>
      <xdr:col>7</xdr:col>
      <xdr:colOff>15875</xdr:colOff>
      <xdr:row>75</xdr:row>
      <xdr:rowOff>115570</xdr:rowOff>
    </xdr:to>
    <xdr:cxnSp macro="">
      <xdr:nvCxnSpPr>
        <xdr:cNvPr id="361" name="直線コネクタ 360"/>
        <xdr:cNvCxnSpPr/>
      </xdr:nvCxnSpPr>
      <xdr:spPr>
        <a:xfrm flipV="1">
          <a:off x="3987800" y="12942316"/>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36847</xdr:rowOff>
    </xdr:from>
    <xdr:ext cx="762000" cy="259045"/>
    <xdr:sp macro="" textlink="">
      <xdr:nvSpPr>
        <xdr:cNvPr id="362" name="公債費平均値テキスト"/>
        <xdr:cNvSpPr txBox="1"/>
      </xdr:nvSpPr>
      <xdr:spPr>
        <a:xfrm>
          <a:off x="4914900" y="12895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63" name="フローチャート : 判断 362"/>
        <xdr:cNvSpPr/>
      </xdr:nvSpPr>
      <xdr:spPr>
        <a:xfrm>
          <a:off x="47752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115570</xdr:rowOff>
    </xdr:from>
    <xdr:to>
      <xdr:col>5</xdr:col>
      <xdr:colOff>549275</xdr:colOff>
      <xdr:row>75</xdr:row>
      <xdr:rowOff>147574</xdr:rowOff>
    </xdr:to>
    <xdr:cxnSp macro="">
      <xdr:nvCxnSpPr>
        <xdr:cNvPr id="364" name="直線コネクタ 363"/>
        <xdr:cNvCxnSpPr/>
      </xdr:nvCxnSpPr>
      <xdr:spPr>
        <a:xfrm flipV="1">
          <a:off x="3098800" y="1297432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73914</xdr:rowOff>
    </xdr:from>
    <xdr:to>
      <xdr:col>5</xdr:col>
      <xdr:colOff>600075</xdr:colOff>
      <xdr:row>76</xdr:row>
      <xdr:rowOff>4065</xdr:rowOff>
    </xdr:to>
    <xdr:sp macro="" textlink="">
      <xdr:nvSpPr>
        <xdr:cNvPr id="365" name="フローチャート : 判断 364"/>
        <xdr:cNvSpPr/>
      </xdr:nvSpPr>
      <xdr:spPr>
        <a:xfrm>
          <a:off x="3937000" y="12932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160290</xdr:rowOff>
    </xdr:from>
    <xdr:ext cx="736600" cy="259045"/>
    <xdr:sp macro="" textlink="">
      <xdr:nvSpPr>
        <xdr:cNvPr id="366" name="テキスト ボックス 365"/>
        <xdr:cNvSpPr txBox="1"/>
      </xdr:nvSpPr>
      <xdr:spPr>
        <a:xfrm>
          <a:off x="3606800" y="13019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147574</xdr:rowOff>
    </xdr:from>
    <xdr:to>
      <xdr:col>4</xdr:col>
      <xdr:colOff>346075</xdr:colOff>
      <xdr:row>75</xdr:row>
      <xdr:rowOff>165863</xdr:rowOff>
    </xdr:to>
    <xdr:cxnSp macro="">
      <xdr:nvCxnSpPr>
        <xdr:cNvPr id="367" name="直線コネクタ 366"/>
        <xdr:cNvCxnSpPr/>
      </xdr:nvCxnSpPr>
      <xdr:spPr>
        <a:xfrm flipV="1">
          <a:off x="2209800" y="13006324"/>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160782</xdr:rowOff>
    </xdr:from>
    <xdr:to>
      <xdr:col>4</xdr:col>
      <xdr:colOff>396875</xdr:colOff>
      <xdr:row>76</xdr:row>
      <xdr:rowOff>90932</xdr:rowOff>
    </xdr:to>
    <xdr:sp macro="" textlink="">
      <xdr:nvSpPr>
        <xdr:cNvPr id="368" name="フローチャート : 判断 367"/>
        <xdr:cNvSpPr/>
      </xdr:nvSpPr>
      <xdr:spPr>
        <a:xfrm>
          <a:off x="30480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75709</xdr:rowOff>
    </xdr:from>
    <xdr:ext cx="762000" cy="259045"/>
    <xdr:sp macro="" textlink="">
      <xdr:nvSpPr>
        <xdr:cNvPr id="369" name="テキスト ボックス 368"/>
        <xdr:cNvSpPr txBox="1"/>
      </xdr:nvSpPr>
      <xdr:spPr>
        <a:xfrm>
          <a:off x="2717800" y="1310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165863</xdr:rowOff>
    </xdr:from>
    <xdr:to>
      <xdr:col>3</xdr:col>
      <xdr:colOff>142875</xdr:colOff>
      <xdr:row>76</xdr:row>
      <xdr:rowOff>85852</xdr:rowOff>
    </xdr:to>
    <xdr:cxnSp macro="">
      <xdr:nvCxnSpPr>
        <xdr:cNvPr id="370" name="直線コネクタ 369"/>
        <xdr:cNvCxnSpPr/>
      </xdr:nvCxnSpPr>
      <xdr:spPr>
        <a:xfrm flipV="1">
          <a:off x="1320800" y="13024613"/>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7620</xdr:rowOff>
    </xdr:from>
    <xdr:to>
      <xdr:col>3</xdr:col>
      <xdr:colOff>193675</xdr:colOff>
      <xdr:row>76</xdr:row>
      <xdr:rowOff>109220</xdr:rowOff>
    </xdr:to>
    <xdr:sp macro="" textlink="">
      <xdr:nvSpPr>
        <xdr:cNvPr id="371" name="フローチャート : 判断 370"/>
        <xdr:cNvSpPr/>
      </xdr:nvSpPr>
      <xdr:spPr>
        <a:xfrm>
          <a:off x="2159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93997</xdr:rowOff>
    </xdr:from>
    <xdr:ext cx="762000" cy="259045"/>
    <xdr:sp macro="" textlink="">
      <xdr:nvSpPr>
        <xdr:cNvPr id="372" name="テキスト ボックス 371"/>
        <xdr:cNvSpPr txBox="1"/>
      </xdr:nvSpPr>
      <xdr:spPr>
        <a:xfrm>
          <a:off x="1828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3" name="フローチャート : 判断 372"/>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36847</xdr:rowOff>
    </xdr:from>
    <xdr:ext cx="762000" cy="259045"/>
    <xdr:sp macro="" textlink="">
      <xdr:nvSpPr>
        <xdr:cNvPr id="374" name="テキスト ボックス 373"/>
        <xdr:cNvSpPr txBox="1"/>
      </xdr:nvSpPr>
      <xdr:spPr>
        <a:xfrm>
          <a:off x="939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32766</xdr:rowOff>
    </xdr:from>
    <xdr:to>
      <xdr:col>7</xdr:col>
      <xdr:colOff>66675</xdr:colOff>
      <xdr:row>75</xdr:row>
      <xdr:rowOff>134366</xdr:rowOff>
    </xdr:to>
    <xdr:sp macro="" textlink="">
      <xdr:nvSpPr>
        <xdr:cNvPr id="380" name="円/楕円 379"/>
        <xdr:cNvSpPr/>
      </xdr:nvSpPr>
      <xdr:spPr>
        <a:xfrm>
          <a:off x="4775200" y="128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49293</xdr:rowOff>
    </xdr:from>
    <xdr:ext cx="762000" cy="259045"/>
    <xdr:sp macro="" textlink="">
      <xdr:nvSpPr>
        <xdr:cNvPr id="381" name="公債費該当値テキスト"/>
        <xdr:cNvSpPr txBox="1"/>
      </xdr:nvSpPr>
      <xdr:spPr>
        <a:xfrm>
          <a:off x="4914900" y="12736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64770</xdr:rowOff>
    </xdr:from>
    <xdr:to>
      <xdr:col>5</xdr:col>
      <xdr:colOff>600075</xdr:colOff>
      <xdr:row>75</xdr:row>
      <xdr:rowOff>166370</xdr:rowOff>
    </xdr:to>
    <xdr:sp macro="" textlink="">
      <xdr:nvSpPr>
        <xdr:cNvPr id="382" name="円/楕円 381"/>
        <xdr:cNvSpPr/>
      </xdr:nvSpPr>
      <xdr:spPr>
        <a:xfrm>
          <a:off x="3937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5097</xdr:rowOff>
    </xdr:from>
    <xdr:ext cx="736600" cy="259045"/>
    <xdr:sp macro="" textlink="">
      <xdr:nvSpPr>
        <xdr:cNvPr id="383" name="テキスト ボックス 382"/>
        <xdr:cNvSpPr txBox="1"/>
      </xdr:nvSpPr>
      <xdr:spPr>
        <a:xfrm>
          <a:off x="3606800" y="1269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96774</xdr:rowOff>
    </xdr:from>
    <xdr:to>
      <xdr:col>4</xdr:col>
      <xdr:colOff>396875</xdr:colOff>
      <xdr:row>76</xdr:row>
      <xdr:rowOff>26924</xdr:rowOff>
    </xdr:to>
    <xdr:sp macro="" textlink="">
      <xdr:nvSpPr>
        <xdr:cNvPr id="384" name="円/楕円 383"/>
        <xdr:cNvSpPr/>
      </xdr:nvSpPr>
      <xdr:spPr>
        <a:xfrm>
          <a:off x="3048000" y="12955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37101</xdr:rowOff>
    </xdr:from>
    <xdr:ext cx="762000" cy="259045"/>
    <xdr:sp macro="" textlink="">
      <xdr:nvSpPr>
        <xdr:cNvPr id="385" name="テキスト ボックス 384"/>
        <xdr:cNvSpPr txBox="1"/>
      </xdr:nvSpPr>
      <xdr:spPr>
        <a:xfrm>
          <a:off x="2717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115062</xdr:rowOff>
    </xdr:from>
    <xdr:to>
      <xdr:col>3</xdr:col>
      <xdr:colOff>193675</xdr:colOff>
      <xdr:row>76</xdr:row>
      <xdr:rowOff>45213</xdr:rowOff>
    </xdr:to>
    <xdr:sp macro="" textlink="">
      <xdr:nvSpPr>
        <xdr:cNvPr id="386" name="円/楕円 385"/>
        <xdr:cNvSpPr/>
      </xdr:nvSpPr>
      <xdr:spPr>
        <a:xfrm>
          <a:off x="2159000" y="129738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55389</xdr:rowOff>
    </xdr:from>
    <xdr:ext cx="762000" cy="259045"/>
    <xdr:sp macro="" textlink="">
      <xdr:nvSpPr>
        <xdr:cNvPr id="387" name="テキスト ボックス 386"/>
        <xdr:cNvSpPr txBox="1"/>
      </xdr:nvSpPr>
      <xdr:spPr>
        <a:xfrm>
          <a:off x="1828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35052</xdr:rowOff>
    </xdr:from>
    <xdr:to>
      <xdr:col>1</xdr:col>
      <xdr:colOff>676275</xdr:colOff>
      <xdr:row>76</xdr:row>
      <xdr:rowOff>136652</xdr:rowOff>
    </xdr:to>
    <xdr:sp macro="" textlink="">
      <xdr:nvSpPr>
        <xdr:cNvPr id="388" name="円/楕円 387"/>
        <xdr:cNvSpPr/>
      </xdr:nvSpPr>
      <xdr:spPr>
        <a:xfrm>
          <a:off x="1270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146829</xdr:rowOff>
    </xdr:from>
    <xdr:ext cx="762000" cy="259045"/>
    <xdr:sp macro="" textlink="">
      <xdr:nvSpPr>
        <xdr:cNvPr id="389" name="テキスト ボックス 388"/>
        <xdr:cNvSpPr txBox="1"/>
      </xdr:nvSpPr>
      <xdr:spPr>
        <a:xfrm>
          <a:off x="939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一部事務負担金をはじめとする補助費等並びに各特別会計への繰出金の占める割合が大きく、</a:t>
          </a:r>
          <a:r>
            <a:rPr lang="ja-JP" altLang="en-US" sz="1100" b="0" i="0" baseline="0">
              <a:solidFill>
                <a:schemeClr val="dk1"/>
              </a:solidFill>
              <a:effectLst/>
              <a:latin typeface="+mn-lt"/>
              <a:ea typeface="+mn-ea"/>
              <a:cs typeface="+mn-cs"/>
            </a:rPr>
            <a:t>前年度と比較すると若干の改善が図られたが、</a:t>
          </a:r>
          <a:r>
            <a:rPr lang="ja-JP" altLang="ja-JP" sz="1100" b="0" i="0" baseline="0">
              <a:solidFill>
                <a:schemeClr val="dk1"/>
              </a:solidFill>
              <a:effectLst/>
              <a:latin typeface="+mn-lt"/>
              <a:ea typeface="+mn-ea"/>
              <a:cs typeface="+mn-cs"/>
            </a:rPr>
            <a:t>類似団体の中では、</a:t>
          </a:r>
          <a:r>
            <a:rPr lang="ja-JP" altLang="en-US" sz="1100" b="0" i="0" baseline="0">
              <a:solidFill>
                <a:schemeClr val="dk1"/>
              </a:solidFill>
              <a:effectLst/>
              <a:latin typeface="+mn-lt"/>
              <a:ea typeface="+mn-ea"/>
              <a:cs typeface="+mn-cs"/>
            </a:rPr>
            <a:t>以前比率が高く、</a:t>
          </a:r>
          <a:r>
            <a:rPr lang="ja-JP" altLang="ja-JP" sz="1100" b="0" i="0" baseline="0">
              <a:solidFill>
                <a:schemeClr val="dk1"/>
              </a:solidFill>
              <a:effectLst/>
              <a:latin typeface="+mn-lt"/>
              <a:ea typeface="+mn-ea"/>
              <a:cs typeface="+mn-cs"/>
            </a:rPr>
            <a:t>今後も事務の合理化と経費の節減に努める。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145288</xdr:rowOff>
    </xdr:from>
    <xdr:to>
      <xdr:col>24</xdr:col>
      <xdr:colOff>31750</xdr:colOff>
      <xdr:row>79</xdr:row>
      <xdr:rowOff>101854</xdr:rowOff>
    </xdr:to>
    <xdr:cxnSp macro="">
      <xdr:nvCxnSpPr>
        <xdr:cNvPr id="415" name="直線コネクタ 414"/>
        <xdr:cNvCxnSpPr/>
      </xdr:nvCxnSpPr>
      <xdr:spPr>
        <a:xfrm flipV="1">
          <a:off x="16510000" y="12489688"/>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16"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17" name="直線コネクタ 416"/>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60215</xdr:rowOff>
    </xdr:from>
    <xdr:ext cx="762000" cy="259045"/>
    <xdr:sp macro="" textlink="">
      <xdr:nvSpPr>
        <xdr:cNvPr id="418" name="公債費以外最大値テキスト"/>
        <xdr:cNvSpPr txBox="1"/>
      </xdr:nvSpPr>
      <xdr:spPr>
        <a:xfrm>
          <a:off x="16598900" y="1223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35.8</a:t>
          </a:r>
          <a:endParaRPr kumimoji="1" lang="ja-JP" altLang="en-US" sz="1000" b="1">
            <a:latin typeface="ＭＳ Ｐゴシック"/>
          </a:endParaRPr>
        </a:p>
      </xdr:txBody>
    </xdr:sp>
    <xdr:clientData/>
  </xdr:oneCellAnchor>
  <xdr:twoCellAnchor>
    <xdr:from>
      <xdr:col>23</xdr:col>
      <xdr:colOff>628650</xdr:colOff>
      <xdr:row>72</xdr:row>
      <xdr:rowOff>145288</xdr:rowOff>
    </xdr:from>
    <xdr:to>
      <xdr:col>24</xdr:col>
      <xdr:colOff>120650</xdr:colOff>
      <xdr:row>72</xdr:row>
      <xdr:rowOff>145288</xdr:rowOff>
    </xdr:to>
    <xdr:cxnSp macro="">
      <xdr:nvCxnSpPr>
        <xdr:cNvPr id="419" name="直線コネクタ 418"/>
        <xdr:cNvCxnSpPr/>
      </xdr:nvCxnSpPr>
      <xdr:spPr>
        <a:xfrm>
          <a:off x="16421100" y="1248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104139</xdr:rowOff>
    </xdr:from>
    <xdr:to>
      <xdr:col>24</xdr:col>
      <xdr:colOff>31750</xdr:colOff>
      <xdr:row>77</xdr:row>
      <xdr:rowOff>131572</xdr:rowOff>
    </xdr:to>
    <xdr:cxnSp macro="">
      <xdr:nvCxnSpPr>
        <xdr:cNvPr id="420" name="直線コネクタ 419"/>
        <xdr:cNvCxnSpPr/>
      </xdr:nvCxnSpPr>
      <xdr:spPr>
        <a:xfrm flipV="1">
          <a:off x="15671800" y="13305789"/>
          <a:ext cx="8382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154449</xdr:rowOff>
    </xdr:from>
    <xdr:ext cx="762000" cy="259045"/>
    <xdr:sp macro="" textlink="">
      <xdr:nvSpPr>
        <xdr:cNvPr id="421" name="公債費以外平均値テキスト"/>
        <xdr:cNvSpPr txBox="1"/>
      </xdr:nvSpPr>
      <xdr:spPr>
        <a:xfrm>
          <a:off x="16598900" y="12841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22" name="フローチャート : 判断 421"/>
        <xdr:cNvSpPr/>
      </xdr:nvSpPr>
      <xdr:spPr>
        <a:xfrm>
          <a:off x="16459200" y="12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67563</xdr:rowOff>
    </xdr:from>
    <xdr:to>
      <xdr:col>22</xdr:col>
      <xdr:colOff>565150</xdr:colOff>
      <xdr:row>77</xdr:row>
      <xdr:rowOff>131572</xdr:rowOff>
    </xdr:to>
    <xdr:cxnSp macro="">
      <xdr:nvCxnSpPr>
        <xdr:cNvPr id="423" name="直線コネクタ 422"/>
        <xdr:cNvCxnSpPr/>
      </xdr:nvCxnSpPr>
      <xdr:spPr>
        <a:xfrm>
          <a:off x="14782800" y="13269213"/>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131064</xdr:rowOff>
    </xdr:from>
    <xdr:to>
      <xdr:col>22</xdr:col>
      <xdr:colOff>615950</xdr:colOff>
      <xdr:row>76</xdr:row>
      <xdr:rowOff>61215</xdr:rowOff>
    </xdr:to>
    <xdr:sp macro="" textlink="">
      <xdr:nvSpPr>
        <xdr:cNvPr id="424" name="フローチャート : 判断 423"/>
        <xdr:cNvSpPr/>
      </xdr:nvSpPr>
      <xdr:spPr>
        <a:xfrm>
          <a:off x="15621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71391</xdr:rowOff>
    </xdr:from>
    <xdr:ext cx="736600" cy="259045"/>
    <xdr:sp macro="" textlink="">
      <xdr:nvSpPr>
        <xdr:cNvPr id="425" name="テキスト ボックス 424"/>
        <xdr:cNvSpPr txBox="1"/>
      </xdr:nvSpPr>
      <xdr:spPr>
        <a:xfrm>
          <a:off x="15290800" y="12758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8128</xdr:rowOff>
    </xdr:from>
    <xdr:to>
      <xdr:col>21</xdr:col>
      <xdr:colOff>361950</xdr:colOff>
      <xdr:row>77</xdr:row>
      <xdr:rowOff>67563</xdr:rowOff>
    </xdr:to>
    <xdr:cxnSp macro="">
      <xdr:nvCxnSpPr>
        <xdr:cNvPr id="426" name="直線コネクタ 425"/>
        <xdr:cNvCxnSpPr/>
      </xdr:nvCxnSpPr>
      <xdr:spPr>
        <a:xfrm>
          <a:off x="13893800" y="13209778"/>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147065</xdr:rowOff>
    </xdr:from>
    <xdr:to>
      <xdr:col>21</xdr:col>
      <xdr:colOff>412750</xdr:colOff>
      <xdr:row>76</xdr:row>
      <xdr:rowOff>77215</xdr:rowOff>
    </xdr:to>
    <xdr:sp macro="" textlink="">
      <xdr:nvSpPr>
        <xdr:cNvPr id="427" name="フローチャート : 判断 426"/>
        <xdr:cNvSpPr/>
      </xdr:nvSpPr>
      <xdr:spPr>
        <a:xfrm>
          <a:off x="14732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87393</xdr:rowOff>
    </xdr:from>
    <xdr:ext cx="762000" cy="259045"/>
    <xdr:sp macro="" textlink="">
      <xdr:nvSpPr>
        <xdr:cNvPr id="428" name="テキスト ボックス 427"/>
        <xdr:cNvSpPr txBox="1"/>
      </xdr:nvSpPr>
      <xdr:spPr>
        <a:xfrm>
          <a:off x="14401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8128</xdr:rowOff>
    </xdr:from>
    <xdr:to>
      <xdr:col>20</xdr:col>
      <xdr:colOff>158750</xdr:colOff>
      <xdr:row>77</xdr:row>
      <xdr:rowOff>122428</xdr:rowOff>
    </xdr:to>
    <xdr:cxnSp macro="">
      <xdr:nvCxnSpPr>
        <xdr:cNvPr id="429" name="直線コネクタ 428"/>
        <xdr:cNvCxnSpPr/>
      </xdr:nvCxnSpPr>
      <xdr:spPr>
        <a:xfrm flipV="1">
          <a:off x="13004800" y="13209778"/>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57912</xdr:rowOff>
    </xdr:from>
    <xdr:to>
      <xdr:col>20</xdr:col>
      <xdr:colOff>209550</xdr:colOff>
      <xdr:row>75</xdr:row>
      <xdr:rowOff>159513</xdr:rowOff>
    </xdr:to>
    <xdr:sp macro="" textlink="">
      <xdr:nvSpPr>
        <xdr:cNvPr id="430" name="フローチャート : 判断 429"/>
        <xdr:cNvSpPr/>
      </xdr:nvSpPr>
      <xdr:spPr>
        <a:xfrm>
          <a:off x="13843000" y="1291666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169689</xdr:rowOff>
    </xdr:from>
    <xdr:ext cx="762000" cy="259045"/>
    <xdr:sp macro="" textlink="">
      <xdr:nvSpPr>
        <xdr:cNvPr id="431" name="テキスト ボックス 430"/>
        <xdr:cNvSpPr txBox="1"/>
      </xdr:nvSpPr>
      <xdr:spPr>
        <a:xfrm>
          <a:off x="13512800" y="12685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32" name="フローチャート : 判断 431"/>
        <xdr:cNvSpPr/>
      </xdr:nvSpPr>
      <xdr:spPr>
        <a:xfrm>
          <a:off x="12954000" y="1295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37101</xdr:rowOff>
    </xdr:from>
    <xdr:ext cx="762000" cy="259045"/>
    <xdr:sp macro="" textlink="">
      <xdr:nvSpPr>
        <xdr:cNvPr id="433" name="テキスト ボックス 432"/>
        <xdr:cNvSpPr txBox="1"/>
      </xdr:nvSpPr>
      <xdr:spPr>
        <a:xfrm>
          <a:off x="12623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53339</xdr:rowOff>
    </xdr:from>
    <xdr:to>
      <xdr:col>24</xdr:col>
      <xdr:colOff>82550</xdr:colOff>
      <xdr:row>77</xdr:row>
      <xdr:rowOff>154939</xdr:rowOff>
    </xdr:to>
    <xdr:sp macro="" textlink="">
      <xdr:nvSpPr>
        <xdr:cNvPr id="439" name="円/楕円 438"/>
        <xdr:cNvSpPr/>
      </xdr:nvSpPr>
      <xdr:spPr>
        <a:xfrm>
          <a:off x="164592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25416</xdr:rowOff>
    </xdr:from>
    <xdr:ext cx="762000" cy="259045"/>
    <xdr:sp macro="" textlink="">
      <xdr:nvSpPr>
        <xdr:cNvPr id="440" name="公債費以外該当値テキスト"/>
        <xdr:cNvSpPr txBox="1"/>
      </xdr:nvSpPr>
      <xdr:spPr>
        <a:xfrm>
          <a:off x="165989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80772</xdr:rowOff>
    </xdr:from>
    <xdr:to>
      <xdr:col>22</xdr:col>
      <xdr:colOff>615950</xdr:colOff>
      <xdr:row>78</xdr:row>
      <xdr:rowOff>10922</xdr:rowOff>
    </xdr:to>
    <xdr:sp macro="" textlink="">
      <xdr:nvSpPr>
        <xdr:cNvPr id="441" name="円/楕円 440"/>
        <xdr:cNvSpPr/>
      </xdr:nvSpPr>
      <xdr:spPr>
        <a:xfrm>
          <a:off x="15621000" y="13282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167149</xdr:rowOff>
    </xdr:from>
    <xdr:ext cx="736600" cy="259045"/>
    <xdr:sp macro="" textlink="">
      <xdr:nvSpPr>
        <xdr:cNvPr id="442" name="テキスト ボックス 441"/>
        <xdr:cNvSpPr txBox="1"/>
      </xdr:nvSpPr>
      <xdr:spPr>
        <a:xfrm>
          <a:off x="15290800" y="13368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16763</xdr:rowOff>
    </xdr:from>
    <xdr:to>
      <xdr:col>21</xdr:col>
      <xdr:colOff>412750</xdr:colOff>
      <xdr:row>77</xdr:row>
      <xdr:rowOff>118363</xdr:rowOff>
    </xdr:to>
    <xdr:sp macro="" textlink="">
      <xdr:nvSpPr>
        <xdr:cNvPr id="443" name="円/楕円 442"/>
        <xdr:cNvSpPr/>
      </xdr:nvSpPr>
      <xdr:spPr>
        <a:xfrm>
          <a:off x="14732000" y="13218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103140</xdr:rowOff>
    </xdr:from>
    <xdr:ext cx="762000" cy="259045"/>
    <xdr:sp macro="" textlink="">
      <xdr:nvSpPr>
        <xdr:cNvPr id="444" name="テキスト ボックス 443"/>
        <xdr:cNvSpPr txBox="1"/>
      </xdr:nvSpPr>
      <xdr:spPr>
        <a:xfrm>
          <a:off x="14401800" y="13304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128778</xdr:rowOff>
    </xdr:from>
    <xdr:to>
      <xdr:col>20</xdr:col>
      <xdr:colOff>209550</xdr:colOff>
      <xdr:row>77</xdr:row>
      <xdr:rowOff>58928</xdr:rowOff>
    </xdr:to>
    <xdr:sp macro="" textlink="">
      <xdr:nvSpPr>
        <xdr:cNvPr id="445" name="円/楕円 444"/>
        <xdr:cNvSpPr/>
      </xdr:nvSpPr>
      <xdr:spPr>
        <a:xfrm>
          <a:off x="13843000" y="13158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43705</xdr:rowOff>
    </xdr:from>
    <xdr:ext cx="762000" cy="259045"/>
    <xdr:sp macro="" textlink="">
      <xdr:nvSpPr>
        <xdr:cNvPr id="446" name="テキスト ボックス 445"/>
        <xdr:cNvSpPr txBox="1"/>
      </xdr:nvSpPr>
      <xdr:spPr>
        <a:xfrm>
          <a:off x="13512800" y="1324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71628</xdr:rowOff>
    </xdr:from>
    <xdr:to>
      <xdr:col>19</xdr:col>
      <xdr:colOff>6350</xdr:colOff>
      <xdr:row>78</xdr:row>
      <xdr:rowOff>1778</xdr:rowOff>
    </xdr:to>
    <xdr:sp macro="" textlink="">
      <xdr:nvSpPr>
        <xdr:cNvPr id="447" name="円/楕円 446"/>
        <xdr:cNvSpPr/>
      </xdr:nvSpPr>
      <xdr:spPr>
        <a:xfrm>
          <a:off x="12954000" y="13273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158005</xdr:rowOff>
    </xdr:from>
    <xdr:ext cx="762000" cy="259045"/>
    <xdr:sp macro="" textlink="">
      <xdr:nvSpPr>
        <xdr:cNvPr id="448" name="テキスト ボックス 447"/>
        <xdr:cNvSpPr txBox="1"/>
      </xdr:nvSpPr>
      <xdr:spPr>
        <a:xfrm>
          <a:off x="12623800" y="13359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京都府和束町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35535</xdr:rowOff>
    </xdr:from>
    <xdr:to>
      <xdr:col>4</xdr:col>
      <xdr:colOff>1117600</xdr:colOff>
      <xdr:row>20</xdr:row>
      <xdr:rowOff>103795</xdr:rowOff>
    </xdr:to>
    <xdr:cxnSp macro="">
      <xdr:nvCxnSpPr>
        <xdr:cNvPr id="47" name="直線コネクタ 46"/>
        <xdr:cNvCxnSpPr/>
      </xdr:nvCxnSpPr>
      <xdr:spPr bwMode="auto">
        <a:xfrm flipV="1">
          <a:off x="5651500" y="1969110"/>
          <a:ext cx="0" cy="1611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75872</xdr:rowOff>
    </xdr:from>
    <xdr:ext cx="762000" cy="259045"/>
    <xdr:sp macro="" textlink="">
      <xdr:nvSpPr>
        <xdr:cNvPr id="48" name="人口1人当たり決算額の推移最小値テキスト130"/>
        <xdr:cNvSpPr txBox="1"/>
      </xdr:nvSpPr>
      <xdr:spPr>
        <a:xfrm>
          <a:off x="5740400" y="355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109,189</a:t>
          </a:r>
          <a:endParaRPr kumimoji="1" lang="ja-JP" altLang="en-US" sz="1000" b="1">
            <a:latin typeface="ＭＳ Ｐゴシック"/>
          </a:endParaRPr>
        </a:p>
      </xdr:txBody>
    </xdr:sp>
    <xdr:clientData/>
  </xdr:oneCellAnchor>
  <xdr:twoCellAnchor>
    <xdr:from>
      <xdr:col>4</xdr:col>
      <xdr:colOff>1028700</xdr:colOff>
      <xdr:row>20</xdr:row>
      <xdr:rowOff>103795</xdr:rowOff>
    </xdr:from>
    <xdr:to>
      <xdr:col>5</xdr:col>
      <xdr:colOff>73025</xdr:colOff>
      <xdr:row>20</xdr:row>
      <xdr:rowOff>103795</xdr:rowOff>
    </xdr:to>
    <xdr:cxnSp macro="">
      <xdr:nvCxnSpPr>
        <xdr:cNvPr id="49" name="直線コネクタ 48"/>
        <xdr:cNvCxnSpPr/>
      </xdr:nvCxnSpPr>
      <xdr:spPr bwMode="auto">
        <a:xfrm>
          <a:off x="5562600" y="35804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121912</xdr:rowOff>
    </xdr:from>
    <xdr:ext cx="762000" cy="259045"/>
    <xdr:sp macro="" textlink="">
      <xdr:nvSpPr>
        <xdr:cNvPr id="50" name="人口1人当たり決算額の推移最大値テキスト130"/>
        <xdr:cNvSpPr txBox="1"/>
      </xdr:nvSpPr>
      <xdr:spPr>
        <a:xfrm>
          <a:off x="5740400" y="1712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602,591</a:t>
          </a:r>
          <a:endParaRPr kumimoji="1" lang="ja-JP" altLang="en-US" sz="1000" b="1">
            <a:latin typeface="ＭＳ Ｐゴシック"/>
          </a:endParaRPr>
        </a:p>
      </xdr:txBody>
    </xdr:sp>
    <xdr:clientData/>
  </xdr:oneCellAnchor>
  <xdr:twoCellAnchor>
    <xdr:from>
      <xdr:col>4</xdr:col>
      <xdr:colOff>1028700</xdr:colOff>
      <xdr:row>11</xdr:row>
      <xdr:rowOff>35535</xdr:rowOff>
    </xdr:from>
    <xdr:to>
      <xdr:col>5</xdr:col>
      <xdr:colOff>73025</xdr:colOff>
      <xdr:row>11</xdr:row>
      <xdr:rowOff>35535</xdr:rowOff>
    </xdr:to>
    <xdr:cxnSp macro="">
      <xdr:nvCxnSpPr>
        <xdr:cNvPr id="51" name="直線コネクタ 50"/>
        <xdr:cNvCxnSpPr/>
      </xdr:nvCxnSpPr>
      <xdr:spPr bwMode="auto">
        <a:xfrm>
          <a:off x="5562600" y="1969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116129</xdr:rowOff>
    </xdr:from>
    <xdr:to>
      <xdr:col>4</xdr:col>
      <xdr:colOff>1117600</xdr:colOff>
      <xdr:row>19</xdr:row>
      <xdr:rowOff>117573</xdr:rowOff>
    </xdr:to>
    <xdr:cxnSp macro="">
      <xdr:nvCxnSpPr>
        <xdr:cNvPr id="52" name="直線コネクタ 51"/>
        <xdr:cNvCxnSpPr/>
      </xdr:nvCxnSpPr>
      <xdr:spPr bwMode="auto">
        <a:xfrm flipV="1">
          <a:off x="5003800" y="3421304"/>
          <a:ext cx="647700" cy="14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43684</xdr:rowOff>
    </xdr:from>
    <xdr:ext cx="762000" cy="259045"/>
    <xdr:sp macro="" textlink="">
      <xdr:nvSpPr>
        <xdr:cNvPr id="53" name="人口1人当たり決算額の推移平均値テキスト130"/>
        <xdr:cNvSpPr txBox="1"/>
      </xdr:nvSpPr>
      <xdr:spPr>
        <a:xfrm>
          <a:off x="5740400" y="300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27157</xdr:rowOff>
    </xdr:from>
    <xdr:to>
      <xdr:col>5</xdr:col>
      <xdr:colOff>34925</xdr:colOff>
      <xdr:row>18</xdr:row>
      <xdr:rowOff>128756</xdr:rowOff>
    </xdr:to>
    <xdr:sp macro="" textlink="">
      <xdr:nvSpPr>
        <xdr:cNvPr id="54" name="フローチャート : 判断 53"/>
        <xdr:cNvSpPr/>
      </xdr:nvSpPr>
      <xdr:spPr bwMode="auto">
        <a:xfrm>
          <a:off x="5600700" y="3160882"/>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117573</xdr:rowOff>
    </xdr:from>
    <xdr:to>
      <xdr:col>4</xdr:col>
      <xdr:colOff>469900</xdr:colOff>
      <xdr:row>19</xdr:row>
      <xdr:rowOff>123082</xdr:rowOff>
    </xdr:to>
    <xdr:cxnSp macro="">
      <xdr:nvCxnSpPr>
        <xdr:cNvPr id="55" name="直線コネクタ 54"/>
        <xdr:cNvCxnSpPr/>
      </xdr:nvCxnSpPr>
      <xdr:spPr bwMode="auto">
        <a:xfrm flipV="1">
          <a:off x="4305300" y="3422748"/>
          <a:ext cx="698500" cy="55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36915</xdr:rowOff>
    </xdr:from>
    <xdr:to>
      <xdr:col>4</xdr:col>
      <xdr:colOff>520700</xdr:colOff>
      <xdr:row>18</xdr:row>
      <xdr:rowOff>138515</xdr:rowOff>
    </xdr:to>
    <xdr:sp macro="" textlink="">
      <xdr:nvSpPr>
        <xdr:cNvPr id="56" name="フローチャート : 判断 55"/>
        <xdr:cNvSpPr/>
      </xdr:nvSpPr>
      <xdr:spPr bwMode="auto">
        <a:xfrm>
          <a:off x="4953000" y="3170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148692</xdr:rowOff>
    </xdr:from>
    <xdr:ext cx="736600" cy="259045"/>
    <xdr:sp macro="" textlink="">
      <xdr:nvSpPr>
        <xdr:cNvPr id="57" name="テキスト ボックス 56"/>
        <xdr:cNvSpPr txBox="1"/>
      </xdr:nvSpPr>
      <xdr:spPr>
        <a:xfrm>
          <a:off x="4622800" y="293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123082</xdr:rowOff>
    </xdr:from>
    <xdr:to>
      <xdr:col>3</xdr:col>
      <xdr:colOff>904875</xdr:colOff>
      <xdr:row>19</xdr:row>
      <xdr:rowOff>146886</xdr:rowOff>
    </xdr:to>
    <xdr:cxnSp macro="">
      <xdr:nvCxnSpPr>
        <xdr:cNvPr id="58" name="直線コネクタ 57"/>
        <xdr:cNvCxnSpPr/>
      </xdr:nvCxnSpPr>
      <xdr:spPr bwMode="auto">
        <a:xfrm flipV="1">
          <a:off x="3606800" y="3428257"/>
          <a:ext cx="698500" cy="238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34050</xdr:rowOff>
    </xdr:from>
    <xdr:to>
      <xdr:col>3</xdr:col>
      <xdr:colOff>955675</xdr:colOff>
      <xdr:row>18</xdr:row>
      <xdr:rowOff>135651</xdr:rowOff>
    </xdr:to>
    <xdr:sp macro="" textlink="">
      <xdr:nvSpPr>
        <xdr:cNvPr id="59" name="フローチャート : 判断 58"/>
        <xdr:cNvSpPr/>
      </xdr:nvSpPr>
      <xdr:spPr bwMode="auto">
        <a:xfrm>
          <a:off x="4254500" y="316777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145827</xdr:rowOff>
    </xdr:from>
    <xdr:ext cx="762000" cy="259045"/>
    <xdr:sp macro="" textlink="">
      <xdr:nvSpPr>
        <xdr:cNvPr id="60" name="テキスト ボックス 59"/>
        <xdr:cNvSpPr txBox="1"/>
      </xdr:nvSpPr>
      <xdr:spPr>
        <a:xfrm>
          <a:off x="3924300" y="293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146886</xdr:rowOff>
    </xdr:from>
    <xdr:to>
      <xdr:col>3</xdr:col>
      <xdr:colOff>206375</xdr:colOff>
      <xdr:row>19</xdr:row>
      <xdr:rowOff>156761</xdr:rowOff>
    </xdr:to>
    <xdr:cxnSp macro="">
      <xdr:nvCxnSpPr>
        <xdr:cNvPr id="61" name="直線コネクタ 60"/>
        <xdr:cNvCxnSpPr/>
      </xdr:nvCxnSpPr>
      <xdr:spPr bwMode="auto">
        <a:xfrm flipV="1">
          <a:off x="2908300" y="3452061"/>
          <a:ext cx="698500" cy="98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45020</xdr:rowOff>
    </xdr:from>
    <xdr:to>
      <xdr:col>3</xdr:col>
      <xdr:colOff>257175</xdr:colOff>
      <xdr:row>18</xdr:row>
      <xdr:rowOff>146620</xdr:rowOff>
    </xdr:to>
    <xdr:sp macro="" textlink="">
      <xdr:nvSpPr>
        <xdr:cNvPr id="62" name="フローチャート : 判断 61"/>
        <xdr:cNvSpPr/>
      </xdr:nvSpPr>
      <xdr:spPr bwMode="auto">
        <a:xfrm>
          <a:off x="3556000" y="3178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156797</xdr:rowOff>
    </xdr:from>
    <xdr:ext cx="762000" cy="259045"/>
    <xdr:sp macro="" textlink="">
      <xdr:nvSpPr>
        <xdr:cNvPr id="63" name="テキスト ボックス 62"/>
        <xdr:cNvSpPr txBox="1"/>
      </xdr:nvSpPr>
      <xdr:spPr>
        <a:xfrm>
          <a:off x="3225800" y="2947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54768</xdr:rowOff>
    </xdr:from>
    <xdr:to>
      <xdr:col>2</xdr:col>
      <xdr:colOff>692150</xdr:colOff>
      <xdr:row>18</xdr:row>
      <xdr:rowOff>156368</xdr:rowOff>
    </xdr:to>
    <xdr:sp macro="" textlink="">
      <xdr:nvSpPr>
        <xdr:cNvPr id="64" name="フローチャート : 判断 63"/>
        <xdr:cNvSpPr/>
      </xdr:nvSpPr>
      <xdr:spPr bwMode="auto">
        <a:xfrm>
          <a:off x="2857500" y="3188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166545</xdr:rowOff>
    </xdr:from>
    <xdr:ext cx="762000" cy="259045"/>
    <xdr:sp macro="" textlink="">
      <xdr:nvSpPr>
        <xdr:cNvPr id="65" name="テキスト ボックス 64"/>
        <xdr:cNvSpPr txBox="1"/>
      </xdr:nvSpPr>
      <xdr:spPr>
        <a:xfrm>
          <a:off x="2527300" y="29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213,646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65329</xdr:rowOff>
    </xdr:from>
    <xdr:to>
      <xdr:col>5</xdr:col>
      <xdr:colOff>34925</xdr:colOff>
      <xdr:row>19</xdr:row>
      <xdr:rowOff>166929</xdr:rowOff>
    </xdr:to>
    <xdr:sp macro="" textlink="">
      <xdr:nvSpPr>
        <xdr:cNvPr id="71" name="円/楕円 70"/>
        <xdr:cNvSpPr/>
      </xdr:nvSpPr>
      <xdr:spPr bwMode="auto">
        <a:xfrm>
          <a:off x="5600700" y="33705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37406</xdr:rowOff>
    </xdr:from>
    <xdr:ext cx="762000" cy="259045"/>
    <xdr:sp macro="" textlink="">
      <xdr:nvSpPr>
        <xdr:cNvPr id="72" name="人口1人当たり決算額の推移該当値テキスト130"/>
        <xdr:cNvSpPr txBox="1"/>
      </xdr:nvSpPr>
      <xdr:spPr>
        <a:xfrm>
          <a:off x="5740400" y="334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157,912</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66773</xdr:rowOff>
    </xdr:from>
    <xdr:to>
      <xdr:col>4</xdr:col>
      <xdr:colOff>520700</xdr:colOff>
      <xdr:row>19</xdr:row>
      <xdr:rowOff>168373</xdr:rowOff>
    </xdr:to>
    <xdr:sp macro="" textlink="">
      <xdr:nvSpPr>
        <xdr:cNvPr id="73" name="円/楕円 72"/>
        <xdr:cNvSpPr/>
      </xdr:nvSpPr>
      <xdr:spPr bwMode="auto">
        <a:xfrm>
          <a:off x="4953000" y="33719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153150</xdr:rowOff>
    </xdr:from>
    <xdr:ext cx="736600" cy="259045"/>
    <xdr:sp macro="" textlink="">
      <xdr:nvSpPr>
        <xdr:cNvPr id="74" name="テキスト ボックス 73"/>
        <xdr:cNvSpPr txBox="1"/>
      </xdr:nvSpPr>
      <xdr:spPr>
        <a:xfrm>
          <a:off x="4622800" y="3458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157,470</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72282</xdr:rowOff>
    </xdr:from>
    <xdr:to>
      <xdr:col>3</xdr:col>
      <xdr:colOff>955675</xdr:colOff>
      <xdr:row>20</xdr:row>
      <xdr:rowOff>2432</xdr:rowOff>
    </xdr:to>
    <xdr:sp macro="" textlink="">
      <xdr:nvSpPr>
        <xdr:cNvPr id="75" name="円/楕円 74"/>
        <xdr:cNvSpPr/>
      </xdr:nvSpPr>
      <xdr:spPr bwMode="auto">
        <a:xfrm>
          <a:off x="4254500" y="3377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158659</xdr:rowOff>
    </xdr:from>
    <xdr:ext cx="762000" cy="259045"/>
    <xdr:sp macro="" textlink="">
      <xdr:nvSpPr>
        <xdr:cNvPr id="76" name="テキスト ボックス 75"/>
        <xdr:cNvSpPr txBox="1"/>
      </xdr:nvSpPr>
      <xdr:spPr>
        <a:xfrm>
          <a:off x="3924300" y="3463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155,783</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96086</xdr:rowOff>
    </xdr:from>
    <xdr:to>
      <xdr:col>3</xdr:col>
      <xdr:colOff>257175</xdr:colOff>
      <xdr:row>20</xdr:row>
      <xdr:rowOff>26236</xdr:rowOff>
    </xdr:to>
    <xdr:sp macro="" textlink="">
      <xdr:nvSpPr>
        <xdr:cNvPr id="77" name="円/楕円 76"/>
        <xdr:cNvSpPr/>
      </xdr:nvSpPr>
      <xdr:spPr bwMode="auto">
        <a:xfrm>
          <a:off x="3556000" y="34012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11013</xdr:rowOff>
    </xdr:from>
    <xdr:ext cx="762000" cy="259045"/>
    <xdr:sp macro="" textlink="">
      <xdr:nvSpPr>
        <xdr:cNvPr id="78" name="テキスト ボックス 77"/>
        <xdr:cNvSpPr txBox="1"/>
      </xdr:nvSpPr>
      <xdr:spPr>
        <a:xfrm>
          <a:off x="3225800" y="3487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148,494</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105961</xdr:rowOff>
    </xdr:from>
    <xdr:to>
      <xdr:col>2</xdr:col>
      <xdr:colOff>692150</xdr:colOff>
      <xdr:row>20</xdr:row>
      <xdr:rowOff>36111</xdr:rowOff>
    </xdr:to>
    <xdr:sp macro="" textlink="">
      <xdr:nvSpPr>
        <xdr:cNvPr id="79" name="円/楕円 78"/>
        <xdr:cNvSpPr/>
      </xdr:nvSpPr>
      <xdr:spPr bwMode="auto">
        <a:xfrm>
          <a:off x="2857500" y="34111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20888</xdr:rowOff>
    </xdr:from>
    <xdr:ext cx="762000" cy="259045"/>
    <xdr:sp macro="" textlink="">
      <xdr:nvSpPr>
        <xdr:cNvPr id="80" name="テキスト ボックス 79"/>
        <xdr:cNvSpPr txBox="1"/>
      </xdr:nvSpPr>
      <xdr:spPr>
        <a:xfrm>
          <a:off x="2527300" y="3497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145,470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6" name="直線コネクタ 95"/>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7" name="テキスト ボックス 96"/>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0" name="直線コネクタ 99"/>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1" name="テキスト ボックス 100"/>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79491</xdr:rowOff>
    </xdr:from>
    <xdr:to>
      <xdr:col>4</xdr:col>
      <xdr:colOff>1117600</xdr:colOff>
      <xdr:row>38</xdr:row>
      <xdr:rowOff>24170</xdr:rowOff>
    </xdr:to>
    <xdr:cxnSp macro="">
      <xdr:nvCxnSpPr>
        <xdr:cNvPr id="105" name="直線コネクタ 104"/>
        <xdr:cNvCxnSpPr/>
      </xdr:nvCxnSpPr>
      <xdr:spPr bwMode="auto">
        <a:xfrm flipV="1">
          <a:off x="5651500" y="6346941"/>
          <a:ext cx="0" cy="11448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339147</xdr:rowOff>
    </xdr:from>
    <xdr:ext cx="762000" cy="259045"/>
    <xdr:sp macro="" textlink="">
      <xdr:nvSpPr>
        <xdr:cNvPr id="106" name="人口1人当たり決算額の推移最小値テキスト445"/>
        <xdr:cNvSpPr txBox="1"/>
      </xdr:nvSpPr>
      <xdr:spPr>
        <a:xfrm>
          <a:off x="5740400" y="74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-22,007</a:t>
          </a:r>
          <a:endParaRPr kumimoji="1" lang="ja-JP" altLang="en-US" sz="1000" b="1">
            <a:latin typeface="ＭＳ Ｐゴシック"/>
          </a:endParaRPr>
        </a:p>
      </xdr:txBody>
    </xdr:sp>
    <xdr:clientData/>
  </xdr:oneCellAnchor>
  <xdr:twoCellAnchor>
    <xdr:from>
      <xdr:col>4</xdr:col>
      <xdr:colOff>1028700</xdr:colOff>
      <xdr:row>38</xdr:row>
      <xdr:rowOff>24170</xdr:rowOff>
    </xdr:from>
    <xdr:to>
      <xdr:col>5</xdr:col>
      <xdr:colOff>73025</xdr:colOff>
      <xdr:row>38</xdr:row>
      <xdr:rowOff>24170</xdr:rowOff>
    </xdr:to>
    <xdr:cxnSp macro="">
      <xdr:nvCxnSpPr>
        <xdr:cNvPr id="107" name="直線コネクタ 106"/>
        <xdr:cNvCxnSpPr/>
      </xdr:nvCxnSpPr>
      <xdr:spPr bwMode="auto">
        <a:xfrm>
          <a:off x="5562600" y="7491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165868</xdr:rowOff>
    </xdr:from>
    <xdr:ext cx="762000" cy="259045"/>
    <xdr:sp macro="" textlink="">
      <xdr:nvSpPr>
        <xdr:cNvPr id="108" name="人口1人当たり決算額の推移最大値テキスト445"/>
        <xdr:cNvSpPr txBox="1"/>
      </xdr:nvSpPr>
      <xdr:spPr>
        <a:xfrm>
          <a:off x="5740400" y="609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178,313</a:t>
          </a:r>
          <a:endParaRPr kumimoji="1" lang="ja-JP" altLang="en-US" sz="1000" b="1">
            <a:latin typeface="ＭＳ Ｐゴシック"/>
          </a:endParaRPr>
        </a:p>
      </xdr:txBody>
    </xdr:sp>
    <xdr:clientData/>
  </xdr:oneCellAnchor>
  <xdr:twoCellAnchor>
    <xdr:from>
      <xdr:col>4</xdr:col>
      <xdr:colOff>1028700</xdr:colOff>
      <xdr:row>34</xdr:row>
      <xdr:rowOff>79491</xdr:rowOff>
    </xdr:from>
    <xdr:to>
      <xdr:col>5</xdr:col>
      <xdr:colOff>73025</xdr:colOff>
      <xdr:row>34</xdr:row>
      <xdr:rowOff>79491</xdr:rowOff>
    </xdr:to>
    <xdr:cxnSp macro="">
      <xdr:nvCxnSpPr>
        <xdr:cNvPr id="109" name="直線コネクタ 108"/>
        <xdr:cNvCxnSpPr/>
      </xdr:nvCxnSpPr>
      <xdr:spPr bwMode="auto">
        <a:xfrm>
          <a:off x="5562600" y="6346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58043</xdr:rowOff>
    </xdr:from>
    <xdr:to>
      <xdr:col>4</xdr:col>
      <xdr:colOff>1117600</xdr:colOff>
      <xdr:row>36</xdr:row>
      <xdr:rowOff>94236</xdr:rowOff>
    </xdr:to>
    <xdr:cxnSp macro="">
      <xdr:nvCxnSpPr>
        <xdr:cNvPr id="110" name="直線コネクタ 109"/>
        <xdr:cNvCxnSpPr/>
      </xdr:nvCxnSpPr>
      <xdr:spPr bwMode="auto">
        <a:xfrm>
          <a:off x="5003800" y="7011293"/>
          <a:ext cx="647700" cy="361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79013</xdr:rowOff>
    </xdr:from>
    <xdr:ext cx="762000" cy="259045"/>
    <xdr:sp macro="" textlink="">
      <xdr:nvSpPr>
        <xdr:cNvPr id="111" name="人口1人当たり決算額の推移平均値テキスト445"/>
        <xdr:cNvSpPr txBox="1"/>
      </xdr:nvSpPr>
      <xdr:spPr>
        <a:xfrm>
          <a:off x="5740400" y="7032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72703</xdr:rowOff>
    </xdr:from>
    <xdr:to>
      <xdr:col>5</xdr:col>
      <xdr:colOff>34925</xdr:colOff>
      <xdr:row>37</xdr:row>
      <xdr:rowOff>2853</xdr:rowOff>
    </xdr:to>
    <xdr:sp macro="" textlink="">
      <xdr:nvSpPr>
        <xdr:cNvPr id="112" name="フローチャート : 判断 111"/>
        <xdr:cNvSpPr/>
      </xdr:nvSpPr>
      <xdr:spPr bwMode="auto">
        <a:xfrm>
          <a:off x="5600700" y="70259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26553</xdr:rowOff>
    </xdr:from>
    <xdr:to>
      <xdr:col>4</xdr:col>
      <xdr:colOff>469900</xdr:colOff>
      <xdr:row>36</xdr:row>
      <xdr:rowOff>58043</xdr:rowOff>
    </xdr:to>
    <xdr:cxnSp macro="">
      <xdr:nvCxnSpPr>
        <xdr:cNvPr id="113" name="直線コネクタ 112"/>
        <xdr:cNvCxnSpPr/>
      </xdr:nvCxnSpPr>
      <xdr:spPr bwMode="auto">
        <a:xfrm>
          <a:off x="4305300" y="6979803"/>
          <a:ext cx="698500" cy="314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60072</xdr:rowOff>
    </xdr:from>
    <xdr:to>
      <xdr:col>4</xdr:col>
      <xdr:colOff>520700</xdr:colOff>
      <xdr:row>36</xdr:row>
      <xdr:rowOff>161672</xdr:rowOff>
    </xdr:to>
    <xdr:sp macro="" textlink="">
      <xdr:nvSpPr>
        <xdr:cNvPr id="114" name="フローチャート : 判断 113"/>
        <xdr:cNvSpPr/>
      </xdr:nvSpPr>
      <xdr:spPr bwMode="auto">
        <a:xfrm>
          <a:off x="4953000" y="7013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146449</xdr:rowOff>
    </xdr:from>
    <xdr:ext cx="736600" cy="259045"/>
    <xdr:sp macro="" textlink="">
      <xdr:nvSpPr>
        <xdr:cNvPr id="115" name="テキスト ボックス 114"/>
        <xdr:cNvSpPr txBox="1"/>
      </xdr:nvSpPr>
      <xdr:spPr>
        <a:xfrm>
          <a:off x="4622800" y="7099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14391</xdr:rowOff>
    </xdr:from>
    <xdr:to>
      <xdr:col>3</xdr:col>
      <xdr:colOff>904875</xdr:colOff>
      <xdr:row>36</xdr:row>
      <xdr:rowOff>26553</xdr:rowOff>
    </xdr:to>
    <xdr:cxnSp macro="">
      <xdr:nvCxnSpPr>
        <xdr:cNvPr id="116" name="直線コネクタ 115"/>
        <xdr:cNvCxnSpPr/>
      </xdr:nvCxnSpPr>
      <xdr:spPr bwMode="auto">
        <a:xfrm>
          <a:off x="3606800" y="6967641"/>
          <a:ext cx="698500" cy="121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23537</xdr:rowOff>
    </xdr:from>
    <xdr:to>
      <xdr:col>3</xdr:col>
      <xdr:colOff>955675</xdr:colOff>
      <xdr:row>36</xdr:row>
      <xdr:rowOff>125137</xdr:rowOff>
    </xdr:to>
    <xdr:sp macro="" textlink="">
      <xdr:nvSpPr>
        <xdr:cNvPr id="117" name="フローチャート : 判断 116"/>
        <xdr:cNvSpPr/>
      </xdr:nvSpPr>
      <xdr:spPr bwMode="auto">
        <a:xfrm>
          <a:off x="4254500" y="6976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109914</xdr:rowOff>
    </xdr:from>
    <xdr:ext cx="762000" cy="259045"/>
    <xdr:sp macro="" textlink="">
      <xdr:nvSpPr>
        <xdr:cNvPr id="118" name="テキスト ボックス 117"/>
        <xdr:cNvSpPr txBox="1"/>
      </xdr:nvSpPr>
      <xdr:spPr>
        <a:xfrm>
          <a:off x="3924300" y="7063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14391</xdr:rowOff>
    </xdr:from>
    <xdr:to>
      <xdr:col>3</xdr:col>
      <xdr:colOff>206375</xdr:colOff>
      <xdr:row>36</xdr:row>
      <xdr:rowOff>21735</xdr:rowOff>
    </xdr:to>
    <xdr:cxnSp macro="">
      <xdr:nvCxnSpPr>
        <xdr:cNvPr id="119" name="直線コネクタ 118"/>
        <xdr:cNvCxnSpPr/>
      </xdr:nvCxnSpPr>
      <xdr:spPr bwMode="auto">
        <a:xfrm flipV="1">
          <a:off x="2908300" y="6967641"/>
          <a:ext cx="698500" cy="73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333455</xdr:rowOff>
    </xdr:from>
    <xdr:to>
      <xdr:col>3</xdr:col>
      <xdr:colOff>257175</xdr:colOff>
      <xdr:row>36</xdr:row>
      <xdr:rowOff>92155</xdr:rowOff>
    </xdr:to>
    <xdr:sp macro="" textlink="">
      <xdr:nvSpPr>
        <xdr:cNvPr id="120" name="フローチャート : 判断 119"/>
        <xdr:cNvSpPr/>
      </xdr:nvSpPr>
      <xdr:spPr bwMode="auto">
        <a:xfrm>
          <a:off x="3556000" y="69438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76932</xdr:rowOff>
    </xdr:from>
    <xdr:ext cx="762000" cy="259045"/>
    <xdr:sp macro="" textlink="">
      <xdr:nvSpPr>
        <xdr:cNvPr id="121" name="テキスト ボックス 120"/>
        <xdr:cNvSpPr txBox="1"/>
      </xdr:nvSpPr>
      <xdr:spPr>
        <a:xfrm>
          <a:off x="3225800" y="703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300234</xdr:rowOff>
    </xdr:from>
    <xdr:to>
      <xdr:col>2</xdr:col>
      <xdr:colOff>692150</xdr:colOff>
      <xdr:row>36</xdr:row>
      <xdr:rowOff>58934</xdr:rowOff>
    </xdr:to>
    <xdr:sp macro="" textlink="">
      <xdr:nvSpPr>
        <xdr:cNvPr id="122" name="フローチャート : 判断 121"/>
        <xdr:cNvSpPr/>
      </xdr:nvSpPr>
      <xdr:spPr bwMode="auto">
        <a:xfrm>
          <a:off x="2857500" y="6910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69111</xdr:rowOff>
    </xdr:from>
    <xdr:ext cx="762000" cy="259045"/>
    <xdr:sp macro="" textlink="">
      <xdr:nvSpPr>
        <xdr:cNvPr id="123" name="テキスト ボックス 122"/>
        <xdr:cNvSpPr txBox="1"/>
      </xdr:nvSpPr>
      <xdr:spPr>
        <a:xfrm>
          <a:off x="2527300" y="667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70,799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43436</xdr:rowOff>
    </xdr:from>
    <xdr:to>
      <xdr:col>5</xdr:col>
      <xdr:colOff>34925</xdr:colOff>
      <xdr:row>36</xdr:row>
      <xdr:rowOff>145036</xdr:rowOff>
    </xdr:to>
    <xdr:sp macro="" textlink="">
      <xdr:nvSpPr>
        <xdr:cNvPr id="129" name="円/楕円 128"/>
        <xdr:cNvSpPr/>
      </xdr:nvSpPr>
      <xdr:spPr bwMode="auto">
        <a:xfrm>
          <a:off x="5600700" y="69966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231413</xdr:rowOff>
    </xdr:from>
    <xdr:ext cx="762000" cy="259045"/>
    <xdr:sp macro="" textlink="">
      <xdr:nvSpPr>
        <xdr:cNvPr id="130" name="人口1人当たり決算額の推移該当値テキスト445"/>
        <xdr:cNvSpPr txBox="1"/>
      </xdr:nvSpPr>
      <xdr:spPr>
        <a:xfrm>
          <a:off x="5740400" y="684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55,733</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7243</xdr:rowOff>
    </xdr:from>
    <xdr:to>
      <xdr:col>4</xdr:col>
      <xdr:colOff>520700</xdr:colOff>
      <xdr:row>36</xdr:row>
      <xdr:rowOff>108843</xdr:rowOff>
    </xdr:to>
    <xdr:sp macro="" textlink="">
      <xdr:nvSpPr>
        <xdr:cNvPr id="131" name="円/楕円 130"/>
        <xdr:cNvSpPr/>
      </xdr:nvSpPr>
      <xdr:spPr bwMode="auto">
        <a:xfrm>
          <a:off x="4953000" y="69604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119020</xdr:rowOff>
    </xdr:from>
    <xdr:ext cx="736600" cy="259045"/>
    <xdr:sp macro="" textlink="">
      <xdr:nvSpPr>
        <xdr:cNvPr id="132" name="テキスト ボックス 131"/>
        <xdr:cNvSpPr txBox="1"/>
      </xdr:nvSpPr>
      <xdr:spPr>
        <a:xfrm>
          <a:off x="4622800" y="6729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62,066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318653</xdr:rowOff>
    </xdr:from>
    <xdr:to>
      <xdr:col>3</xdr:col>
      <xdr:colOff>955675</xdr:colOff>
      <xdr:row>36</xdr:row>
      <xdr:rowOff>77353</xdr:rowOff>
    </xdr:to>
    <xdr:sp macro="" textlink="">
      <xdr:nvSpPr>
        <xdr:cNvPr id="133" name="円/楕円 132"/>
        <xdr:cNvSpPr/>
      </xdr:nvSpPr>
      <xdr:spPr bwMode="auto">
        <a:xfrm>
          <a:off x="4254500" y="69290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87530</xdr:rowOff>
    </xdr:from>
    <xdr:ext cx="762000" cy="259045"/>
    <xdr:sp macro="" textlink="">
      <xdr:nvSpPr>
        <xdr:cNvPr id="134" name="テキスト ボックス 133"/>
        <xdr:cNvSpPr txBox="1"/>
      </xdr:nvSpPr>
      <xdr:spPr>
        <a:xfrm>
          <a:off x="3924300" y="6697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67,576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306491</xdr:rowOff>
    </xdr:from>
    <xdr:to>
      <xdr:col>3</xdr:col>
      <xdr:colOff>257175</xdr:colOff>
      <xdr:row>36</xdr:row>
      <xdr:rowOff>65191</xdr:rowOff>
    </xdr:to>
    <xdr:sp macro="" textlink="">
      <xdr:nvSpPr>
        <xdr:cNvPr id="135" name="円/楕円 134"/>
        <xdr:cNvSpPr/>
      </xdr:nvSpPr>
      <xdr:spPr bwMode="auto">
        <a:xfrm>
          <a:off x="3556000" y="6916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75368</xdr:rowOff>
    </xdr:from>
    <xdr:ext cx="762000" cy="259045"/>
    <xdr:sp macro="" textlink="">
      <xdr:nvSpPr>
        <xdr:cNvPr id="136" name="テキスト ボックス 135"/>
        <xdr:cNvSpPr txBox="1"/>
      </xdr:nvSpPr>
      <xdr:spPr>
        <a:xfrm>
          <a:off x="3225800" y="6685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69,704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313835</xdr:rowOff>
    </xdr:from>
    <xdr:to>
      <xdr:col>2</xdr:col>
      <xdr:colOff>692150</xdr:colOff>
      <xdr:row>36</xdr:row>
      <xdr:rowOff>72535</xdr:rowOff>
    </xdr:to>
    <xdr:sp macro="" textlink="">
      <xdr:nvSpPr>
        <xdr:cNvPr id="137" name="円/楕円 136"/>
        <xdr:cNvSpPr/>
      </xdr:nvSpPr>
      <xdr:spPr bwMode="auto">
        <a:xfrm>
          <a:off x="2857500" y="69241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57312</xdr:rowOff>
    </xdr:from>
    <xdr:ext cx="762000" cy="259045"/>
    <xdr:sp macro="" textlink="">
      <xdr:nvSpPr>
        <xdr:cNvPr id="138" name="テキスト ボックス 137"/>
        <xdr:cNvSpPr txBox="1"/>
      </xdr:nvSpPr>
      <xdr:spPr>
        <a:xfrm>
          <a:off x="2527300" y="701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68,419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京都府和束町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財政調整基金については、地方財政法に基づき前年度繰越金の１／２を積み立てることとしているため財政調整基金残高は、毎年増加している。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また実質収支額は、対前年度１，６６５千円増加し比率は若干好転している。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しかしながら、実質単年度収支の標準財政規模比は、平成２３年度をピークに悪化していることから、財政状況は硬直化しつつある。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実質単年度収支</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前年度比較△１．７９ポイントとなっている</a:t>
          </a:r>
          <a:r>
            <a:rPr lang="ja-JP" altLang="en-US" sz="1100" b="0" i="0" baseline="0">
              <a:solidFill>
                <a:schemeClr val="dk1"/>
              </a:solidFill>
              <a:effectLst/>
              <a:latin typeface="+mn-lt"/>
              <a:ea typeface="+mn-ea"/>
              <a:cs typeface="+mn-cs"/>
            </a:rPr>
            <a:t>のは、財政調整基金積立額が前年度と比較すると３８，５７５千円減額したことが要因となっている。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自主財源に乏しい本町は、普通交付税に大きく左右されることから、今後も</a:t>
          </a:r>
          <a:r>
            <a:rPr lang="ja-JP" altLang="ja-JP" sz="1100" b="0" i="0" baseline="0">
              <a:solidFill>
                <a:schemeClr val="dk1"/>
              </a:solidFill>
              <a:effectLst/>
              <a:latin typeface="+mn-lt"/>
              <a:ea typeface="+mn-ea"/>
              <a:cs typeface="+mn-cs"/>
            </a:rPr>
            <a:t>国の動向に注意を払いながら、健全財政に努めることとする。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京都府和束町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全会計とも黒字決算となったが、</a:t>
          </a:r>
          <a:r>
            <a:rPr lang="ja-JP" altLang="ja-JP" sz="1100" b="0" i="0" baseline="0">
              <a:solidFill>
                <a:schemeClr val="dk1"/>
              </a:solidFill>
              <a:effectLst/>
              <a:latin typeface="+mn-lt"/>
              <a:ea typeface="+mn-ea"/>
              <a:cs typeface="+mn-cs"/>
            </a:rPr>
            <a:t>国民健康保険特別会計（事業勘定）</a:t>
          </a:r>
          <a:r>
            <a:rPr lang="ja-JP" altLang="en-US" sz="1100" b="0" i="0" baseline="0">
              <a:solidFill>
                <a:schemeClr val="dk1"/>
              </a:solidFill>
              <a:effectLst/>
              <a:latin typeface="+mn-lt"/>
              <a:ea typeface="+mn-ea"/>
              <a:cs typeface="+mn-cs"/>
            </a:rPr>
            <a:t>については、資金不足が生じ地方債を発行したため黒字になっているに過ぎず、平成２６年度には、再度繰上充用しなければならない状況である。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少子高齢化・人口減少が</a:t>
          </a:r>
          <a:r>
            <a:rPr lang="ja-JP" altLang="en-US" sz="1100" b="0" i="0" baseline="0">
              <a:solidFill>
                <a:schemeClr val="dk1"/>
              </a:solidFill>
              <a:effectLst/>
              <a:latin typeface="+mn-lt"/>
              <a:ea typeface="+mn-ea"/>
              <a:cs typeface="+mn-cs"/>
            </a:rPr>
            <a:t>続く中、下水道や水道使用料の伸び悩み、また経年劣化により施設の維持修繕が嵩んでくる状況の中で、今後益々財政状況が厳しくなると予測される。</a:t>
          </a:r>
          <a:endParaRPr lang="ja-JP" altLang="ja-JP" sz="1400">
            <a:effectLst/>
          </a:endParaRPr>
        </a:p>
        <a:p>
          <a:pPr rtl="0"/>
          <a:r>
            <a:rPr lang="ja-JP" altLang="en-US" sz="1100" b="0" i="0" baseline="0">
              <a:solidFill>
                <a:schemeClr val="dk1"/>
              </a:solidFill>
              <a:effectLst/>
              <a:latin typeface="+mn-lt"/>
              <a:ea typeface="+mn-ea"/>
              <a:cs typeface="+mn-cs"/>
            </a:rPr>
            <a:t>使用料の改訂、</a:t>
          </a:r>
          <a:r>
            <a:rPr lang="ja-JP" altLang="ja-JP" sz="1100" b="0" i="0" baseline="0">
              <a:solidFill>
                <a:schemeClr val="dk1"/>
              </a:solidFill>
              <a:effectLst/>
              <a:latin typeface="+mn-lt"/>
              <a:ea typeface="+mn-ea"/>
              <a:cs typeface="+mn-cs"/>
            </a:rPr>
            <a:t>保険料の見直し</a:t>
          </a:r>
          <a:r>
            <a:rPr lang="ja-JP" altLang="en-US" sz="1100" b="0" i="0" baseline="0">
              <a:solidFill>
                <a:schemeClr val="dk1"/>
              </a:solidFill>
              <a:effectLst/>
              <a:latin typeface="+mn-lt"/>
              <a:ea typeface="+mn-ea"/>
              <a:cs typeface="+mn-cs"/>
            </a:rPr>
            <a:t>を行うとともに経費の節減を図り健全財政に努めることとする。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京都府和束町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effectLst/>
              <a:latin typeface="+mn-lt"/>
              <a:ea typeface="+mn-ea"/>
              <a:cs typeface="+mn-cs"/>
            </a:rPr>
            <a:t>公債費負担適正化計画に基づき、繰上償還や低利な利率への借り換え、また地方債発行を抑制してきたため、一般会計の元利償還金が減少している。</a:t>
          </a:r>
          <a:endParaRPr lang="en-US" altLang="ja-JP" sz="1100" b="0" i="0" baseline="0">
            <a:solidFill>
              <a:schemeClr val="dk1"/>
            </a:solidFill>
            <a:effectLst/>
            <a:latin typeface="+mn-lt"/>
            <a:ea typeface="+mn-ea"/>
            <a:cs typeface="+mn-cs"/>
          </a:endParaRPr>
        </a:p>
        <a:p>
          <a:r>
            <a:rPr lang="ja-JP" altLang="ja-JP" sz="1100" b="0" i="0" baseline="0">
              <a:solidFill>
                <a:schemeClr val="dk1"/>
              </a:solidFill>
              <a:effectLst/>
              <a:latin typeface="+mn-lt"/>
              <a:ea typeface="+mn-ea"/>
              <a:cs typeface="+mn-cs"/>
            </a:rPr>
            <a:t>一方公営企業の元利償還金は、資本費平準化債の発行により、簡易水道事業や下水道事業に係る元利償還金に対する負担金が増加</a:t>
          </a:r>
          <a:r>
            <a:rPr lang="ja-JP" altLang="en-US" sz="1100" b="0" i="0" baseline="0">
              <a:solidFill>
                <a:schemeClr val="dk1"/>
              </a:solidFill>
              <a:effectLst/>
              <a:latin typeface="+mn-lt"/>
              <a:ea typeface="+mn-ea"/>
              <a:cs typeface="+mn-cs"/>
            </a:rPr>
            <a:t>傾向にある</a:t>
          </a:r>
          <a:r>
            <a:rPr lang="ja-JP" altLang="ja-JP"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今後</a:t>
          </a:r>
          <a:r>
            <a:rPr lang="ja-JP" altLang="ja-JP" sz="1100" b="0" i="0" baseline="0">
              <a:solidFill>
                <a:schemeClr val="dk1"/>
              </a:solidFill>
              <a:effectLst/>
              <a:latin typeface="+mn-lt"/>
              <a:ea typeface="+mn-ea"/>
              <a:cs typeface="+mn-cs"/>
            </a:rPr>
            <a:t>、防災同報無線整備事業</a:t>
          </a:r>
          <a:r>
            <a:rPr lang="ja-JP" altLang="en-US" sz="1100" b="0" i="0" baseline="0">
              <a:solidFill>
                <a:schemeClr val="dk1"/>
              </a:solidFill>
              <a:effectLst/>
              <a:latin typeface="+mn-lt"/>
              <a:ea typeface="+mn-ea"/>
              <a:cs typeface="+mn-cs"/>
            </a:rPr>
            <a:t>、町道拡幅改良事業、町営住宅建替事業等に係る</a:t>
          </a:r>
          <a:r>
            <a:rPr lang="ja-JP" altLang="ja-JP" sz="1100" b="0" i="0" baseline="0">
              <a:solidFill>
                <a:schemeClr val="dk1"/>
              </a:solidFill>
              <a:effectLst/>
              <a:latin typeface="+mn-lt"/>
              <a:ea typeface="+mn-ea"/>
              <a:cs typeface="+mn-cs"/>
            </a:rPr>
            <a:t>地方債の</a:t>
          </a:r>
          <a:r>
            <a:rPr lang="ja-JP" altLang="en-US" sz="1100" b="0" i="0" baseline="0">
              <a:solidFill>
                <a:schemeClr val="dk1"/>
              </a:solidFill>
              <a:effectLst/>
              <a:latin typeface="+mn-lt"/>
              <a:ea typeface="+mn-ea"/>
              <a:cs typeface="+mn-cs"/>
            </a:rPr>
            <a:t>発行額が</a:t>
          </a:r>
          <a:r>
            <a:rPr lang="ja-JP" altLang="ja-JP" sz="1100" b="0" i="0" baseline="0">
              <a:solidFill>
                <a:schemeClr val="dk1"/>
              </a:solidFill>
              <a:effectLst/>
              <a:latin typeface="+mn-lt"/>
              <a:ea typeface="+mn-ea"/>
              <a:cs typeface="+mn-cs"/>
            </a:rPr>
            <a:t>増加するため、実質公債費比率が</a:t>
          </a:r>
          <a:r>
            <a:rPr lang="ja-JP" altLang="en-US" sz="1100" b="0" i="0" baseline="0">
              <a:solidFill>
                <a:schemeClr val="dk1"/>
              </a:solidFill>
              <a:effectLst/>
              <a:latin typeface="+mn-lt"/>
              <a:ea typeface="+mn-ea"/>
              <a:cs typeface="+mn-cs"/>
            </a:rPr>
            <a:t>再度</a:t>
          </a:r>
          <a:r>
            <a:rPr lang="ja-JP" altLang="ja-JP" sz="1100" b="0" i="0" baseline="0">
              <a:solidFill>
                <a:schemeClr val="dk1"/>
              </a:solidFill>
              <a:effectLst/>
              <a:latin typeface="+mn-lt"/>
              <a:ea typeface="+mn-ea"/>
              <a:cs typeface="+mn-cs"/>
            </a:rPr>
            <a:t>１８％を超えることがないよう財政運営していくこととする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京都府和束町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一般会計において、</a:t>
          </a:r>
          <a:r>
            <a:rPr lang="ja-JP" altLang="ja-JP" sz="1100" b="0" i="0" baseline="0">
              <a:solidFill>
                <a:schemeClr val="dk1"/>
              </a:solidFill>
              <a:effectLst/>
              <a:latin typeface="+mn-lt"/>
              <a:ea typeface="+mn-ea"/>
              <a:cs typeface="+mn-cs"/>
            </a:rPr>
            <a:t>平成２４年度から</a:t>
          </a:r>
          <a:r>
            <a:rPr lang="ja-JP" altLang="en-US" sz="1100" b="0" i="0" baseline="0">
              <a:solidFill>
                <a:schemeClr val="dk1"/>
              </a:solidFill>
              <a:effectLst/>
              <a:latin typeface="+mn-lt"/>
              <a:ea typeface="+mn-ea"/>
              <a:cs typeface="+mn-cs"/>
            </a:rPr>
            <a:t>着手した</a:t>
          </a:r>
          <a:r>
            <a:rPr lang="ja-JP" altLang="ja-JP" sz="1100" b="0" i="0" baseline="0">
              <a:solidFill>
                <a:schemeClr val="dk1"/>
              </a:solidFill>
              <a:effectLst/>
              <a:latin typeface="+mn-lt"/>
              <a:ea typeface="+mn-ea"/>
              <a:cs typeface="+mn-cs"/>
            </a:rPr>
            <a:t>防災同報無線整備</a:t>
          </a:r>
          <a:r>
            <a:rPr lang="ja-JP" altLang="en-US" sz="1100" b="0" i="0" baseline="0">
              <a:solidFill>
                <a:schemeClr val="dk1"/>
              </a:solidFill>
              <a:effectLst/>
              <a:latin typeface="+mn-lt"/>
              <a:ea typeface="+mn-ea"/>
              <a:cs typeface="+mn-cs"/>
            </a:rPr>
            <a:t>事業により平成２</a:t>
          </a:r>
          <a:r>
            <a:rPr lang="ja-JP" altLang="ja-JP" sz="1100" b="0" i="0" baseline="0">
              <a:solidFill>
                <a:schemeClr val="dk1"/>
              </a:solidFill>
              <a:effectLst/>
              <a:latin typeface="+mn-lt"/>
              <a:ea typeface="+mn-ea"/>
              <a:cs typeface="+mn-cs"/>
            </a:rPr>
            <a:t>５年度</a:t>
          </a:r>
          <a:r>
            <a:rPr lang="ja-JP" altLang="en-US" sz="1100" b="0" i="0" baseline="0">
              <a:solidFill>
                <a:schemeClr val="dk1"/>
              </a:solidFill>
              <a:effectLst/>
              <a:latin typeface="+mn-lt"/>
              <a:ea typeface="+mn-ea"/>
              <a:cs typeface="+mn-cs"/>
            </a:rPr>
            <a:t>末の地方債残高が増加している。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今後も町営住宅の建替、庁舎の耐震補強工事、橋梁の長寿命化対策等を進めていく必要があるため、事業の優先順位や計画的な繰上償還を行いながら地方債残高を抑制する。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公営企業に対する繰入金</a:t>
          </a:r>
          <a:r>
            <a:rPr lang="ja-JP" altLang="en-US" sz="1100" b="0" i="0" baseline="0">
              <a:solidFill>
                <a:schemeClr val="dk1"/>
              </a:solidFill>
              <a:effectLst/>
              <a:latin typeface="+mn-lt"/>
              <a:ea typeface="+mn-ea"/>
              <a:cs typeface="+mn-cs"/>
            </a:rPr>
            <a:t>は減少して</a:t>
          </a:r>
          <a:r>
            <a:rPr lang="ja-JP" altLang="ja-JP" sz="1100" b="0" i="0" baseline="0">
              <a:solidFill>
                <a:schemeClr val="dk1"/>
              </a:solidFill>
              <a:effectLst/>
              <a:latin typeface="+mn-lt"/>
              <a:ea typeface="+mn-ea"/>
              <a:cs typeface="+mn-cs"/>
            </a:rPr>
            <a:t>いるが、</a:t>
          </a:r>
          <a:r>
            <a:rPr lang="ja-JP" altLang="en-US" sz="1100" b="0" i="0" baseline="0">
              <a:solidFill>
                <a:schemeClr val="dk1"/>
              </a:solidFill>
              <a:effectLst/>
              <a:latin typeface="+mn-lt"/>
              <a:ea typeface="+mn-ea"/>
              <a:cs typeface="+mn-cs"/>
            </a:rPr>
            <a:t>簡易水道事業、</a:t>
          </a:r>
          <a:r>
            <a:rPr lang="ja-JP" altLang="ja-JP" sz="1100" b="0" i="0" baseline="0">
              <a:solidFill>
                <a:schemeClr val="dk1"/>
              </a:solidFill>
              <a:effectLst/>
              <a:latin typeface="+mn-lt"/>
              <a:ea typeface="+mn-ea"/>
              <a:cs typeface="+mn-cs"/>
            </a:rPr>
            <a:t>下水道事業</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ついて</a:t>
          </a:r>
          <a:r>
            <a:rPr lang="ja-JP" altLang="en-US" sz="1100" b="0" i="0" baseline="0">
              <a:solidFill>
                <a:schemeClr val="dk1"/>
              </a:solidFill>
              <a:effectLst/>
              <a:latin typeface="+mn-lt"/>
              <a:ea typeface="+mn-ea"/>
              <a:cs typeface="+mn-cs"/>
            </a:rPr>
            <a:t>は、経年劣化による</a:t>
          </a:r>
          <a:r>
            <a:rPr lang="ja-JP" altLang="ja-JP" sz="1100" b="0" i="0" baseline="0">
              <a:solidFill>
                <a:schemeClr val="dk1"/>
              </a:solidFill>
              <a:effectLst/>
              <a:latin typeface="+mn-lt"/>
              <a:ea typeface="+mn-ea"/>
              <a:cs typeface="+mn-cs"/>
            </a:rPr>
            <a:t>施設の維持修繕費用が嵩</a:t>
          </a:r>
          <a:r>
            <a:rPr lang="ja-JP" altLang="en-US" sz="1100" b="0" i="0" baseline="0">
              <a:solidFill>
                <a:schemeClr val="dk1"/>
              </a:solidFill>
              <a:effectLst/>
              <a:latin typeface="+mn-lt"/>
              <a:ea typeface="+mn-ea"/>
              <a:cs typeface="+mn-cs"/>
            </a:rPr>
            <a:t>み</a:t>
          </a:r>
          <a:r>
            <a:rPr lang="ja-JP" altLang="ja-JP" sz="1100" b="0" i="0" baseline="0">
              <a:solidFill>
                <a:schemeClr val="dk1"/>
              </a:solidFill>
              <a:effectLst/>
              <a:latin typeface="+mn-lt"/>
              <a:ea typeface="+mn-ea"/>
              <a:cs typeface="+mn-cs"/>
            </a:rPr>
            <a:t>繰入金の増加が予測される</a:t>
          </a:r>
          <a:r>
            <a:rPr lang="ja-JP" altLang="en-US" sz="1100" b="0" i="0" baseline="0">
              <a:solidFill>
                <a:schemeClr val="dk1"/>
              </a:solidFill>
              <a:effectLst/>
              <a:latin typeface="+mn-lt"/>
              <a:ea typeface="+mn-ea"/>
              <a:cs typeface="+mn-cs"/>
            </a:rPr>
            <a:t>が、独立採算制を基本に基準外繰入金を抑制することとする。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その他、</a:t>
          </a:r>
          <a:r>
            <a:rPr lang="ja-JP" altLang="ja-JP" sz="1100" b="0" i="0" baseline="0">
              <a:solidFill>
                <a:schemeClr val="dk1"/>
              </a:solidFill>
              <a:effectLst/>
              <a:latin typeface="+mn-lt"/>
              <a:ea typeface="+mn-ea"/>
              <a:cs typeface="+mn-cs"/>
            </a:rPr>
            <a:t>将来負担を少なくするためにも</a:t>
          </a:r>
          <a:r>
            <a:rPr lang="ja-JP" altLang="en-US" sz="1100" b="0" i="0" baseline="0">
              <a:solidFill>
                <a:schemeClr val="dk1"/>
              </a:solidFill>
              <a:effectLst/>
              <a:latin typeface="+mn-lt"/>
              <a:ea typeface="+mn-ea"/>
              <a:cs typeface="+mn-cs"/>
            </a:rPr>
            <a:t>計画的に</a:t>
          </a:r>
          <a:r>
            <a:rPr lang="ja-JP" altLang="ja-JP" sz="1100" b="0" i="0" baseline="0">
              <a:solidFill>
                <a:schemeClr val="dk1"/>
              </a:solidFill>
              <a:effectLst/>
              <a:latin typeface="+mn-lt"/>
              <a:ea typeface="+mn-ea"/>
              <a:cs typeface="+mn-cs"/>
            </a:rPr>
            <a:t>基金の積立を行い健全財政に</a:t>
          </a:r>
          <a:r>
            <a:rPr lang="ja-JP" altLang="en-US" sz="1100" b="0" i="0" baseline="0">
              <a:solidFill>
                <a:schemeClr val="dk1"/>
              </a:solidFill>
              <a:effectLst/>
              <a:latin typeface="+mn-lt"/>
              <a:ea typeface="+mn-ea"/>
              <a:cs typeface="+mn-cs"/>
            </a:rPr>
            <a:t>努める</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Y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3275529</v>
      </c>
      <c r="BO4" s="349"/>
      <c r="BP4" s="349"/>
      <c r="BQ4" s="349"/>
      <c r="BR4" s="349"/>
      <c r="BS4" s="349"/>
      <c r="BT4" s="349"/>
      <c r="BU4" s="350"/>
      <c r="BV4" s="348">
        <v>3161668</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4.0999999999999996</v>
      </c>
      <c r="CU4" s="355"/>
      <c r="CV4" s="355"/>
      <c r="CW4" s="355"/>
      <c r="CX4" s="355"/>
      <c r="CY4" s="355"/>
      <c r="CZ4" s="355"/>
      <c r="DA4" s="356"/>
      <c r="DB4" s="354">
        <v>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3155321</v>
      </c>
      <c r="BO5" s="386"/>
      <c r="BP5" s="386"/>
      <c r="BQ5" s="386"/>
      <c r="BR5" s="386"/>
      <c r="BS5" s="386"/>
      <c r="BT5" s="386"/>
      <c r="BU5" s="387"/>
      <c r="BV5" s="385">
        <v>3075321</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89.3</v>
      </c>
      <c r="CU5" s="383"/>
      <c r="CV5" s="383"/>
      <c r="CW5" s="383"/>
      <c r="CX5" s="383"/>
      <c r="CY5" s="383"/>
      <c r="CZ5" s="383"/>
      <c r="DA5" s="384"/>
      <c r="DB5" s="382">
        <v>91.2</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120208</v>
      </c>
      <c r="BO6" s="386"/>
      <c r="BP6" s="386"/>
      <c r="BQ6" s="386"/>
      <c r="BR6" s="386"/>
      <c r="BS6" s="386"/>
      <c r="BT6" s="386"/>
      <c r="BU6" s="387"/>
      <c r="BV6" s="385">
        <v>86347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94.6</v>
      </c>
      <c r="CU6" s="423"/>
      <c r="CV6" s="423"/>
      <c r="CW6" s="423"/>
      <c r="CX6" s="423"/>
      <c r="CY6" s="423"/>
      <c r="CZ6" s="423"/>
      <c r="DA6" s="424"/>
      <c r="DB6" s="422">
        <v>96.8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35479</v>
      </c>
      <c r="BO7" s="386"/>
      <c r="BP7" s="386"/>
      <c r="BQ7" s="386"/>
      <c r="BR7" s="386"/>
      <c r="BS7" s="386"/>
      <c r="BT7" s="386"/>
      <c r="BU7" s="387"/>
      <c r="BV7" s="385">
        <v>3283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2068548</v>
      </c>
      <c r="CU7" s="386"/>
      <c r="CV7" s="386"/>
      <c r="CW7" s="386"/>
      <c r="CX7" s="386"/>
      <c r="CY7" s="386"/>
      <c r="CZ7" s="386"/>
      <c r="DA7" s="387"/>
      <c r="DB7" s="385">
        <v>2067353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84729</v>
      </c>
      <c r="BO8" s="386"/>
      <c r="BP8" s="386"/>
      <c r="BQ8" s="386"/>
      <c r="BR8" s="386"/>
      <c r="BS8" s="386"/>
      <c r="BT8" s="386"/>
      <c r="BU8" s="387"/>
      <c r="BV8" s="385">
        <v>83064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v>
      </c>
      <c r="CU8" s="426"/>
      <c r="CV8" s="426"/>
      <c r="CW8" s="426"/>
      <c r="CX8" s="426"/>
      <c r="CY8" s="426"/>
      <c r="CZ8" s="426"/>
      <c r="DA8" s="427"/>
      <c r="DB8" s="425">
        <v>0.21</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4482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1665</v>
      </c>
      <c r="BO9" s="386"/>
      <c r="BP9" s="386"/>
      <c r="BQ9" s="386"/>
      <c r="BR9" s="386"/>
      <c r="BS9" s="386"/>
      <c r="BT9" s="386"/>
      <c r="BU9" s="387"/>
      <c r="BV9" s="385">
        <v>-10365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15.6</v>
      </c>
      <c r="CU9" s="383"/>
      <c r="CV9" s="383"/>
      <c r="CW9" s="383"/>
      <c r="CX9" s="383"/>
      <c r="CY9" s="383"/>
      <c r="CZ9" s="383"/>
      <c r="DA9" s="384"/>
      <c r="DB9" s="382">
        <v>16.399999999999999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4998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41532</v>
      </c>
      <c r="BO10" s="386"/>
      <c r="BP10" s="386"/>
      <c r="BQ10" s="386"/>
      <c r="BR10" s="386"/>
      <c r="BS10" s="386"/>
      <c r="BT10" s="386"/>
      <c r="BU10" s="387"/>
      <c r="BV10" s="385">
        <v>80107</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144</v>
      </c>
      <c r="BO11" s="386"/>
      <c r="BP11" s="386"/>
      <c r="BQ11" s="386"/>
      <c r="BR11" s="386"/>
      <c r="BS11" s="386"/>
      <c r="BT11" s="386"/>
      <c r="BU11" s="387"/>
      <c r="BV11" s="385">
        <v>10628</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4491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4475</v>
      </c>
      <c r="S13" s="467"/>
      <c r="T13" s="467"/>
      <c r="U13" s="467"/>
      <c r="V13" s="468"/>
      <c r="W13" s="401" t="s">
        <v>123</v>
      </c>
      <c r="X13" s="402"/>
      <c r="Y13" s="402"/>
      <c r="Z13" s="402"/>
      <c r="AA13" s="402"/>
      <c r="AB13" s="392"/>
      <c r="AC13" s="436">
        <v>506</v>
      </c>
      <c r="AD13" s="437"/>
      <c r="AE13" s="437"/>
      <c r="AF13" s="437"/>
      <c r="AG13" s="476"/>
      <c r="AH13" s="436">
        <v>644</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43341</v>
      </c>
      <c r="BO13" s="386"/>
      <c r="BP13" s="386"/>
      <c r="BQ13" s="386"/>
      <c r="BR13" s="386"/>
      <c r="BS13" s="386"/>
      <c r="BT13" s="386"/>
      <c r="BU13" s="387"/>
      <c r="BV13" s="385">
        <v>80370</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16.3</v>
      </c>
      <c r="CU13" s="383"/>
      <c r="CV13" s="383"/>
      <c r="CW13" s="383"/>
      <c r="CX13" s="383"/>
      <c r="CY13" s="383"/>
      <c r="CZ13" s="383"/>
      <c r="DA13" s="384"/>
      <c r="DB13" s="382">
        <v>17.5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4558</v>
      </c>
      <c r="S14" s="467"/>
      <c r="T14" s="467"/>
      <c r="U14" s="467"/>
      <c r="V14" s="468"/>
      <c r="W14" s="375"/>
      <c r="X14" s="376"/>
      <c r="Y14" s="376"/>
      <c r="Z14" s="376"/>
      <c r="AA14" s="376"/>
      <c r="AB14" s="365"/>
      <c r="AC14" s="469">
        <v>24.5</v>
      </c>
      <c r="AD14" s="470"/>
      <c r="AE14" s="470"/>
      <c r="AF14" s="470"/>
      <c r="AG14" s="471"/>
      <c r="AH14" s="469">
        <v>25.1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107.7</v>
      </c>
      <c r="CU14" s="481"/>
      <c r="CV14" s="481"/>
      <c r="CW14" s="481"/>
      <c r="CX14" s="481"/>
      <c r="CY14" s="481"/>
      <c r="CZ14" s="481"/>
      <c r="DA14" s="482"/>
      <c r="DB14" s="480">
        <v>118.7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4544</v>
      </c>
      <c r="S15" s="467"/>
      <c r="T15" s="467"/>
      <c r="U15" s="467"/>
      <c r="V15" s="468"/>
      <c r="W15" s="401" t="s">
        <v>130</v>
      </c>
      <c r="X15" s="402"/>
      <c r="Y15" s="402"/>
      <c r="Z15" s="402"/>
      <c r="AA15" s="402"/>
      <c r="AB15" s="392"/>
      <c r="AC15" s="436">
        <v>479</v>
      </c>
      <c r="AD15" s="437"/>
      <c r="AE15" s="437"/>
      <c r="AF15" s="437"/>
      <c r="AG15" s="476"/>
      <c r="AH15" s="436">
        <v>628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369030</v>
      </c>
      <c r="BO15" s="349"/>
      <c r="BP15" s="349"/>
      <c r="BQ15" s="349"/>
      <c r="BR15" s="349"/>
      <c r="BS15" s="349"/>
      <c r="BT15" s="349"/>
      <c r="BU15" s="350"/>
      <c r="BV15" s="348">
        <v>375563</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23.2</v>
      </c>
      <c r="AD16" s="470"/>
      <c r="AE16" s="470"/>
      <c r="AF16" s="470"/>
      <c r="AG16" s="471"/>
      <c r="AH16" s="469">
        <v>24.5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1850196</v>
      </c>
      <c r="BO16" s="386"/>
      <c r="BP16" s="386"/>
      <c r="BQ16" s="386"/>
      <c r="BR16" s="386"/>
      <c r="BS16" s="386"/>
      <c r="BT16" s="386"/>
      <c r="BU16" s="387"/>
      <c r="BV16" s="385">
        <v>1847110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1081</v>
      </c>
      <c r="AD17" s="437"/>
      <c r="AE17" s="437"/>
      <c r="AF17" s="437"/>
      <c r="AG17" s="476"/>
      <c r="AH17" s="436">
        <v>1277</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470532</v>
      </c>
      <c r="BO17" s="386"/>
      <c r="BP17" s="386"/>
      <c r="BQ17" s="386"/>
      <c r="BR17" s="386"/>
      <c r="BS17" s="386"/>
      <c r="BT17" s="386"/>
      <c r="BU17" s="387"/>
      <c r="BV17" s="385">
        <v>474897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64.87</v>
      </c>
      <c r="M18" s="498"/>
      <c r="N18" s="498"/>
      <c r="O18" s="498"/>
      <c r="P18" s="498"/>
      <c r="Q18" s="498"/>
      <c r="R18" s="499"/>
      <c r="S18" s="499"/>
      <c r="T18" s="499"/>
      <c r="U18" s="499"/>
      <c r="V18" s="500"/>
      <c r="W18" s="403"/>
      <c r="X18" s="404"/>
      <c r="Y18" s="404"/>
      <c r="Z18" s="404"/>
      <c r="AA18" s="404"/>
      <c r="AB18" s="395"/>
      <c r="AC18" s="501">
        <v>52.3</v>
      </c>
      <c r="AD18" s="502"/>
      <c r="AE18" s="502"/>
      <c r="AF18" s="502"/>
      <c r="AG18" s="503"/>
      <c r="AH18" s="501">
        <v>49.9</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1867777</v>
      </c>
      <c r="BO18" s="386"/>
      <c r="BP18" s="386"/>
      <c r="BQ18" s="386"/>
      <c r="BR18" s="386"/>
      <c r="BS18" s="386"/>
      <c r="BT18" s="386"/>
      <c r="BU18" s="387"/>
      <c r="BV18" s="385">
        <v>1896842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69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2394095</v>
      </c>
      <c r="BO19" s="386"/>
      <c r="BP19" s="386"/>
      <c r="BQ19" s="386"/>
      <c r="BR19" s="386"/>
      <c r="BS19" s="386"/>
      <c r="BT19" s="386"/>
      <c r="BU19" s="387"/>
      <c r="BV19" s="385">
        <v>2409853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1509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3455186</v>
      </c>
      <c r="BO23" s="386"/>
      <c r="BP23" s="386"/>
      <c r="BQ23" s="386"/>
      <c r="BR23" s="386"/>
      <c r="BS23" s="386"/>
      <c r="BT23" s="386"/>
      <c r="BU23" s="387"/>
      <c r="BV23" s="385">
        <v>3341360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7000</v>
      </c>
      <c r="R24" s="437"/>
      <c r="S24" s="437"/>
      <c r="T24" s="437"/>
      <c r="U24" s="437"/>
      <c r="V24" s="476"/>
      <c r="W24" s="531"/>
      <c r="X24" s="519"/>
      <c r="Y24" s="520"/>
      <c r="Z24" s="435" t="s">
        <v>153</v>
      </c>
      <c r="AA24" s="415"/>
      <c r="AB24" s="415"/>
      <c r="AC24" s="415"/>
      <c r="AD24" s="415"/>
      <c r="AE24" s="415"/>
      <c r="AF24" s="415"/>
      <c r="AG24" s="416"/>
      <c r="AH24" s="436">
        <v>65</v>
      </c>
      <c r="AI24" s="437"/>
      <c r="AJ24" s="437"/>
      <c r="AK24" s="437"/>
      <c r="AL24" s="476"/>
      <c r="AM24" s="436">
        <v>194870</v>
      </c>
      <c r="AN24" s="437"/>
      <c r="AO24" s="437"/>
      <c r="AP24" s="437"/>
      <c r="AQ24" s="437"/>
      <c r="AR24" s="476"/>
      <c r="AS24" s="436">
        <v>2998</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2162342</v>
      </c>
      <c r="BO24" s="386"/>
      <c r="BP24" s="386"/>
      <c r="BQ24" s="386"/>
      <c r="BR24" s="386"/>
      <c r="BS24" s="386"/>
      <c r="BT24" s="386"/>
      <c r="BU24" s="387"/>
      <c r="BV24" s="385">
        <v>1909575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5750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t="s">
        <v>120</v>
      </c>
      <c r="BO25" s="349"/>
      <c r="BP25" s="349"/>
      <c r="BQ25" s="349"/>
      <c r="BR25" s="349"/>
      <c r="BS25" s="349"/>
      <c r="BT25" s="349"/>
      <c r="BU25" s="350"/>
      <c r="BV25" s="348" t="s">
        <v>120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t="s">
        <v>120</v>
      </c>
      <c r="M26" s="437"/>
      <c r="N26" s="437"/>
      <c r="O26" s="437"/>
      <c r="P26" s="476"/>
      <c r="Q26" s="436" t="s">
        <v>120</v>
      </c>
      <c r="R26" s="437"/>
      <c r="S26" s="437"/>
      <c r="T26" s="437"/>
      <c r="U26" s="437"/>
      <c r="V26" s="476"/>
      <c r="W26" s="531"/>
      <c r="X26" s="519"/>
      <c r="Y26" s="520"/>
      <c r="Z26" s="435" t="s">
        <v>159</v>
      </c>
      <c r="AA26" s="539"/>
      <c r="AB26" s="539"/>
      <c r="AC26" s="539"/>
      <c r="AD26" s="539"/>
      <c r="AE26" s="539"/>
      <c r="AF26" s="539"/>
      <c r="AG26" s="540"/>
      <c r="AH26" s="436">
        <v>2</v>
      </c>
      <c r="AI26" s="437"/>
      <c r="AJ26" s="437"/>
      <c r="AK26" s="437"/>
      <c r="AL26" s="476"/>
      <c r="AM26" s="436">
        <v>4672</v>
      </c>
      <c r="AN26" s="437"/>
      <c r="AO26" s="437"/>
      <c r="AP26" s="437"/>
      <c r="AQ26" s="437"/>
      <c r="AR26" s="476"/>
      <c r="AS26" s="436">
        <v>2336</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2700</v>
      </c>
      <c r="R27" s="437"/>
      <c r="S27" s="437"/>
      <c r="T27" s="437"/>
      <c r="U27" s="437"/>
      <c r="V27" s="476"/>
      <c r="W27" s="531"/>
      <c r="X27" s="519"/>
      <c r="Y27" s="520"/>
      <c r="Z27" s="435" t="s">
        <v>162</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63714</v>
      </c>
      <c r="BO27" s="553"/>
      <c r="BP27" s="553"/>
      <c r="BQ27" s="553"/>
      <c r="BR27" s="553"/>
      <c r="BS27" s="553"/>
      <c r="BT27" s="553"/>
      <c r="BU27" s="554"/>
      <c r="BV27" s="552">
        <v>63709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2000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656267</v>
      </c>
      <c r="BO28" s="349"/>
      <c r="BP28" s="349"/>
      <c r="BQ28" s="349"/>
      <c r="BR28" s="349"/>
      <c r="BS28" s="349"/>
      <c r="BT28" s="349"/>
      <c r="BU28" s="350"/>
      <c r="BV28" s="348">
        <v>614735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8</v>
      </c>
      <c r="M29" s="437"/>
      <c r="N29" s="437"/>
      <c r="O29" s="437"/>
      <c r="P29" s="476"/>
      <c r="Q29" s="436">
        <v>1600</v>
      </c>
      <c r="R29" s="437"/>
      <c r="S29" s="437"/>
      <c r="T29" s="437"/>
      <c r="U29" s="437"/>
      <c r="V29" s="476"/>
      <c r="W29" s="531"/>
      <c r="X29" s="519"/>
      <c r="Y29" s="520"/>
      <c r="Z29" s="435" t="s">
        <v>169</v>
      </c>
      <c r="AA29" s="415"/>
      <c r="AB29" s="415"/>
      <c r="AC29" s="415"/>
      <c r="AD29" s="415"/>
      <c r="AE29" s="415"/>
      <c r="AF29" s="415"/>
      <c r="AG29" s="416"/>
      <c r="AH29" s="436">
        <v>65</v>
      </c>
      <c r="AI29" s="437"/>
      <c r="AJ29" s="437"/>
      <c r="AK29" s="437"/>
      <c r="AL29" s="476"/>
      <c r="AM29" s="436">
        <v>194870</v>
      </c>
      <c r="AN29" s="437"/>
      <c r="AO29" s="437"/>
      <c r="AP29" s="437"/>
      <c r="AQ29" s="437"/>
      <c r="AR29" s="476"/>
      <c r="AS29" s="436">
        <v>2998</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454017</v>
      </c>
      <c r="BO29" s="386"/>
      <c r="BP29" s="386"/>
      <c r="BQ29" s="386"/>
      <c r="BR29" s="386"/>
      <c r="BS29" s="386"/>
      <c r="BT29" s="386"/>
      <c r="BU29" s="387"/>
      <c r="BV29" s="385">
        <v>343623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95.1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226062</v>
      </c>
      <c r="BO30" s="553"/>
      <c r="BP30" s="553"/>
      <c r="BQ30" s="553"/>
      <c r="BR30" s="553"/>
      <c r="BS30" s="553"/>
      <c r="BT30" s="553"/>
      <c r="BU30" s="554"/>
      <c r="BV30" s="552">
        <v>189984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国民健康保険特別会計（事業勘定）</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IF('各会計、関係団体の財政状況及び健全化判断比率'!B34="","",'各会計、関係団体の財政状況及び健全化判断比率'!B34)</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国民健康保険山城病院組合（病院事業会計）</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財団法人和束町活性化センター</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国民健康保険特別会計（直診勘定）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IF('各会計、関係団体の財政状況及び健全化判断比率'!B35="","",'各会計、関係団体の財政状況及び健全化判断比率'!B35)</f>
        <v>下水道事業特別会計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国民健康保険山城病院組合（介護老人保健施設事業会計）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介護保険特別会計（保険事業勘定）</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京都府市町村職員退職手当組合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介護保険特別会計（サービス事業勘定）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京都府市町村議会議員公務災害補償等組合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6</v>
      </c>
      <c r="V38" s="564"/>
      <c r="W38" s="565" t="str">
        <f>IF('各会計、関係団体の財政状況及び健全化判断比率'!B32="","",'各会計、関係団体の財政状況及び健全化判断比率'!B32)</f>
        <v>後期高齢者医療事業</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相楽中部消防組合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f t="shared" si="4"/>
        <v>7</v>
      </c>
      <c r="V39" s="564"/>
      <c r="W39" s="565" t="str">
        <f>IF('各会計、関係団体の財政状況及び健全化判断比率'!B33="","",'各会計、関係団体の財政状況及び健全化判断比率'!B33)</f>
        <v>和束町訪問看護ステーション</v>
      </c>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相楽郡広域事務組合（一般会計）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相楽郡広域事務組合（相楽地区ふるさと市町村圏振興事業特別会計）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京都府自治会館管理組合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京都府住宅新築資金等貸付事業管理組合（一般会計）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19</v>
      </c>
      <c r="BX43" s="564"/>
      <c r="BY43" s="565" t="str">
        <f>IF('各会計、関係団体の財政状況及び健全化判断比率'!B77="","",'各会計、関係団体の財政状況及び健全化判断比率'!B77)</f>
        <v>京都府住宅新築資金等貸付事業管理組合（特別会計）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8" scale="8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514</v>
      </c>
      <c r="J40" s="79" t="s">
        <v>515</v>
      </c>
      <c r="K40" s="79" t="s">
        <v>516</v>
      </c>
      <c r="L40" s="79" t="s">
        <v>517</v>
      </c>
      <c r="M40" s="80" t="s">
        <v>518</v>
      </c>
    </row>
    <row r="41" spans="2:13" ht="27.75" customHeight="1">
      <c r="B41" s="1167" t="s">
        <v>23</v>
      </c>
      <c r="C41" s="1168"/>
      <c r="D41" s="81"/>
      <c r="E41" s="1173" t="s">
        <v>24</v>
      </c>
      <c r="F41" s="1173"/>
      <c r="G41" s="1173"/>
      <c r="H41" s="1174"/>
      <c r="I41" s="82">
        <v>3629</v>
      </c>
      <c r="J41" s="83">
        <v>3510</v>
      </c>
      <c r="K41" s="83">
        <v>3350</v>
      </c>
      <c r="L41" s="83">
        <v>3341</v>
      </c>
      <c r="M41" s="84">
        <v>3455</v>
      </c>
    </row>
    <row r="42" spans="2:13" ht="27.75" customHeight="1">
      <c r="B42" s="1169"/>
      <c r="C42" s="1170"/>
      <c r="D42" s="85"/>
      <c r="E42" s="1175" t="s">
        <v>25</v>
      </c>
      <c r="F42" s="1175"/>
      <c r="G42" s="1175"/>
      <c r="H42" s="1176"/>
      <c r="I42" s="86" t="s">
        <v>474</v>
      </c>
      <c r="J42" s="87" t="s">
        <v>474</v>
      </c>
      <c r="K42" s="87" t="s">
        <v>474</v>
      </c>
      <c r="L42" s="87" t="s">
        <v>474</v>
      </c>
      <c r="M42" s="88" t="s">
        <v>474</v>
      </c>
    </row>
    <row r="43" spans="2:13" ht="27.75" customHeight="1">
      <c r="B43" s="1169"/>
      <c r="C43" s="1170"/>
      <c r="D43" s="85"/>
      <c r="E43" s="1175" t="s">
        <v>26</v>
      </c>
      <c r="F43" s="1175"/>
      <c r="G43" s="1175"/>
      <c r="H43" s="1176"/>
      <c r="I43" s="86">
        <v>2715</v>
      </c>
      <c r="J43" s="87">
        <v>2767</v>
      </c>
      <c r="K43" s="87">
        <v>2750</v>
      </c>
      <c r="L43" s="87">
        <v>2701</v>
      </c>
      <c r="M43" s="88">
        <v>2668</v>
      </c>
    </row>
    <row r="44" spans="2:13" ht="27.75" customHeight="1">
      <c r="B44" s="1169"/>
      <c r="C44" s="1170"/>
      <c r="D44" s="85"/>
      <c r="E44" s="1175" t="s">
        <v>27</v>
      </c>
      <c r="F44" s="1175"/>
      <c r="G44" s="1175"/>
      <c r="H44" s="1176"/>
      <c r="I44" s="86">
        <v>908</v>
      </c>
      <c r="J44" s="87">
        <v>786</v>
      </c>
      <c r="K44" s="87">
        <v>591</v>
      </c>
      <c r="L44" s="87">
        <v>495</v>
      </c>
      <c r="M44" s="88">
        <v>426</v>
      </c>
    </row>
    <row r="45" spans="2:13" ht="27.75" customHeight="1">
      <c r="B45" s="1169"/>
      <c r="C45" s="1170"/>
      <c r="D45" s="85"/>
      <c r="E45" s="1175" t="s">
        <v>28</v>
      </c>
      <c r="F45" s="1175"/>
      <c r="G45" s="1175"/>
      <c r="H45" s="1176"/>
      <c r="I45" s="86">
        <v>825</v>
      </c>
      <c r="J45" s="87">
        <v>706</v>
      </c>
      <c r="K45" s="87">
        <v>685</v>
      </c>
      <c r="L45" s="87">
        <v>657</v>
      </c>
      <c r="M45" s="88">
        <v>627</v>
      </c>
    </row>
    <row r="46" spans="2:13" ht="27.75" customHeight="1">
      <c r="B46" s="1169"/>
      <c r="C46" s="1170"/>
      <c r="D46" s="85"/>
      <c r="E46" s="1175" t="s">
        <v>29</v>
      </c>
      <c r="F46" s="1175"/>
      <c r="G46" s="1175"/>
      <c r="H46" s="1176"/>
      <c r="I46" s="86" t="s">
        <v>474</v>
      </c>
      <c r="J46" s="87" t="s">
        <v>474</v>
      </c>
      <c r="K46" s="87" t="s">
        <v>474</v>
      </c>
      <c r="L46" s="87" t="s">
        <v>474</v>
      </c>
      <c r="M46" s="88" t="s">
        <v>474</v>
      </c>
    </row>
    <row r="47" spans="2:13" ht="27.75" customHeight="1">
      <c r="B47" s="1169"/>
      <c r="C47" s="1170"/>
      <c r="D47" s="85"/>
      <c r="E47" s="1175" t="s">
        <v>30</v>
      </c>
      <c r="F47" s="1175"/>
      <c r="G47" s="1175"/>
      <c r="H47" s="1176"/>
      <c r="I47" s="86" t="s">
        <v>474</v>
      </c>
      <c r="J47" s="87" t="s">
        <v>474</v>
      </c>
      <c r="K47" s="87" t="s">
        <v>474</v>
      </c>
      <c r="L47" s="87" t="s">
        <v>474</v>
      </c>
      <c r="M47" s="88" t="s">
        <v>474</v>
      </c>
    </row>
    <row r="48" spans="2:13" ht="27.75" customHeight="1">
      <c r="B48" s="1171"/>
      <c r="C48" s="1172"/>
      <c r="D48" s="85"/>
      <c r="E48" s="1175" t="s">
        <v>31</v>
      </c>
      <c r="F48" s="1175"/>
      <c r="G48" s="1175"/>
      <c r="H48" s="1176"/>
      <c r="I48" s="86" t="s">
        <v>474</v>
      </c>
      <c r="J48" s="87" t="s">
        <v>474</v>
      </c>
      <c r="K48" s="87" t="s">
        <v>474</v>
      </c>
      <c r="L48" s="87" t="s">
        <v>474</v>
      </c>
      <c r="M48" s="88" t="s">
        <v>474</v>
      </c>
    </row>
    <row r="49" spans="2:13" ht="27.75" customHeight="1">
      <c r="B49" s="1177" t="s">
        <v>32</v>
      </c>
      <c r="C49" s="1178"/>
      <c r="D49" s="89"/>
      <c r="E49" s="1175" t="s">
        <v>33</v>
      </c>
      <c r="F49" s="1175"/>
      <c r="G49" s="1175"/>
      <c r="H49" s="1176"/>
      <c r="I49" s="86">
        <v>408</v>
      </c>
      <c r="J49" s="87">
        <v>747</v>
      </c>
      <c r="K49" s="87">
        <v>1021</v>
      </c>
      <c r="L49" s="87">
        <v>1223</v>
      </c>
      <c r="M49" s="88">
        <v>1411</v>
      </c>
    </row>
    <row r="50" spans="2:13" ht="27.75" customHeight="1">
      <c r="B50" s="1169"/>
      <c r="C50" s="1170"/>
      <c r="D50" s="85"/>
      <c r="E50" s="1175" t="s">
        <v>34</v>
      </c>
      <c r="F50" s="1175"/>
      <c r="G50" s="1175"/>
      <c r="H50" s="1176"/>
      <c r="I50" s="86">
        <v>37</v>
      </c>
      <c r="J50" s="87">
        <v>33</v>
      </c>
      <c r="K50" s="87">
        <v>30</v>
      </c>
      <c r="L50" s="87">
        <v>26</v>
      </c>
      <c r="M50" s="88">
        <v>22</v>
      </c>
    </row>
    <row r="51" spans="2:13" ht="27.75" customHeight="1">
      <c r="B51" s="1171"/>
      <c r="C51" s="1172"/>
      <c r="D51" s="85"/>
      <c r="E51" s="1175" t="s">
        <v>35</v>
      </c>
      <c r="F51" s="1175"/>
      <c r="G51" s="1175"/>
      <c r="H51" s="1176"/>
      <c r="I51" s="86">
        <v>4147</v>
      </c>
      <c r="J51" s="87">
        <v>4158</v>
      </c>
      <c r="K51" s="87">
        <v>4001</v>
      </c>
      <c r="L51" s="87">
        <v>3935</v>
      </c>
      <c r="M51" s="88">
        <v>3917</v>
      </c>
    </row>
    <row r="52" spans="2:13" ht="27.75" customHeight="1" thickBot="1">
      <c r="B52" s="1179" t="s">
        <v>36</v>
      </c>
      <c r="C52" s="1180"/>
      <c r="D52" s="90"/>
      <c r="E52" s="1181" t="s">
        <v>37</v>
      </c>
      <c r="F52" s="1181"/>
      <c r="G52" s="1181"/>
      <c r="H52" s="1182"/>
      <c r="I52" s="91">
        <v>3485</v>
      </c>
      <c r="J52" s="92">
        <v>2831</v>
      </c>
      <c r="K52" s="92">
        <v>2325</v>
      </c>
      <c r="L52" s="92">
        <v>2010</v>
      </c>
      <c r="M52" s="93">
        <v>1825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513</v>
      </c>
      <c r="G2" s="111"/>
      <c r="H2" s="112"/>
    </row>
    <row r="3" spans="1:8">
      <c r="A3" s="108" t="s">
        <v>506</v>
      </c>
      <c r="B3" s="113"/>
      <c r="C3" s="114"/>
      <c r="D3" s="115">
        <v>71161</v>
      </c>
      <c r="E3" s="116"/>
      <c r="F3" s="117">
        <v>262834</v>
      </c>
      <c r="G3" s="118"/>
      <c r="H3" s="119"/>
    </row>
    <row r="4" spans="1:8">
      <c r="A4" s="120"/>
      <c r="B4" s="121"/>
      <c r="C4" s="122"/>
      <c r="D4" s="123">
        <v>53097</v>
      </c>
      <c r="E4" s="124"/>
      <c r="F4" s="125">
        <v>147509</v>
      </c>
      <c r="G4" s="126"/>
      <c r="H4" s="127"/>
    </row>
    <row r="5" spans="1:8">
      <c r="A5" s="108" t="s">
        <v>508</v>
      </c>
      <c r="B5" s="113"/>
      <c r="C5" s="114"/>
      <c r="D5" s="115">
        <v>39371</v>
      </c>
      <c r="E5" s="116"/>
      <c r="F5" s="117">
        <v>334234</v>
      </c>
      <c r="G5" s="118"/>
      <c r="H5" s="119"/>
    </row>
    <row r="6" spans="1:8">
      <c r="A6" s="120"/>
      <c r="B6" s="121"/>
      <c r="C6" s="122"/>
      <c r="D6" s="123">
        <v>34374</v>
      </c>
      <c r="E6" s="124"/>
      <c r="F6" s="125">
        <v>135366</v>
      </c>
      <c r="G6" s="126"/>
      <c r="H6" s="127"/>
    </row>
    <row r="7" spans="1:8">
      <c r="A7" s="108" t="s">
        <v>509</v>
      </c>
      <c r="B7" s="113"/>
      <c r="C7" s="114"/>
      <c r="D7" s="115">
        <v>37336</v>
      </c>
      <c r="E7" s="116"/>
      <c r="F7" s="117">
        <v>216155</v>
      </c>
      <c r="G7" s="118"/>
      <c r="H7" s="119"/>
    </row>
    <row r="8" spans="1:8">
      <c r="A8" s="120"/>
      <c r="B8" s="121"/>
      <c r="C8" s="122"/>
      <c r="D8" s="123">
        <v>24449</v>
      </c>
      <c r="E8" s="124"/>
      <c r="F8" s="125">
        <v>108827</v>
      </c>
      <c r="G8" s="126"/>
      <c r="H8" s="127"/>
    </row>
    <row r="9" spans="1:8">
      <c r="A9" s="108" t="s">
        <v>510</v>
      </c>
      <c r="B9" s="113"/>
      <c r="C9" s="114"/>
      <c r="D9" s="115">
        <v>60019</v>
      </c>
      <c r="E9" s="116"/>
      <c r="F9" s="117">
        <v>228305</v>
      </c>
      <c r="G9" s="118"/>
      <c r="H9" s="119"/>
    </row>
    <row r="10" spans="1:8">
      <c r="A10" s="120"/>
      <c r="B10" s="121"/>
      <c r="C10" s="122"/>
      <c r="D10" s="123">
        <v>47459</v>
      </c>
      <c r="E10" s="124"/>
      <c r="F10" s="125">
        <v>86611</v>
      </c>
      <c r="G10" s="126"/>
      <c r="H10" s="127"/>
    </row>
    <row r="11" spans="1:8">
      <c r="A11" s="108" t="s">
        <v>511</v>
      </c>
      <c r="B11" s="113"/>
      <c r="C11" s="114"/>
      <c r="D11" s="115">
        <v>85245</v>
      </c>
      <c r="E11" s="116"/>
      <c r="F11" s="117">
        <v>316331</v>
      </c>
      <c r="G11" s="118"/>
      <c r="H11" s="119"/>
    </row>
    <row r="12" spans="1:8">
      <c r="A12" s="120"/>
      <c r="B12" s="121"/>
      <c r="C12" s="128"/>
      <c r="D12" s="123">
        <v>60916</v>
      </c>
      <c r="E12" s="124"/>
      <c r="F12" s="125">
        <v>106387</v>
      </c>
      <c r="G12" s="126"/>
      <c r="H12" s="127"/>
    </row>
    <row r="13" spans="1:8">
      <c r="A13" s="108"/>
      <c r="B13" s="113"/>
      <c r="C13" s="129"/>
      <c r="D13" s="130">
        <v>58626</v>
      </c>
      <c r="E13" s="131"/>
      <c r="F13" s="132">
        <v>271572</v>
      </c>
      <c r="G13" s="133"/>
      <c r="H13" s="119"/>
    </row>
    <row r="14" spans="1:8">
      <c r="A14" s="120"/>
      <c r="B14" s="121"/>
      <c r="C14" s="122"/>
      <c r="D14" s="123">
        <v>44059</v>
      </c>
      <c r="E14" s="124"/>
      <c r="F14" s="125">
        <v>116940</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3.9</v>
      </c>
      <c r="C19" s="134">
        <f>ROUND(VALUE(SUBSTITUTE(実質収支比率等に係る経年分析!G$48,"▲","-")),2)</f>
        <v>4.29</v>
      </c>
      <c r="D19" s="134">
        <f>ROUND(VALUE(SUBSTITUTE(実質収支比率等に係る経年分析!H$48,"▲","-")),2)</f>
        <v>4.3499999999999996</v>
      </c>
      <c r="E19" s="134">
        <f>ROUND(VALUE(SUBSTITUTE(実質収支比率等に係る経年分析!I$48,"▲","-")),2)</f>
        <v>4.0199999999999996</v>
      </c>
      <c r="F19" s="134">
        <f>ROUND(VALUE(SUBSTITUTE(実質収支比率等に係る経年分析!J$48,"▲","-")),2)</f>
        <v>4.0999999999999996</v>
      </c>
    </row>
    <row r="20" spans="1:11">
      <c r="A20" s="134" t="s">
        <v>42</v>
      </c>
      <c r="B20" s="134">
        <f>ROUND(VALUE(SUBSTITUTE(実質収支比率等に係る経年分析!F$47,"▲","-")),2)</f>
        <v>10.3</v>
      </c>
      <c r="C20" s="134">
        <f>ROUND(VALUE(SUBSTITUTE(実質収支比率等に係る経年分析!G$47,"▲","-")),2)</f>
        <v>16.309999999999999</v>
      </c>
      <c r="D20" s="134">
        <f>ROUND(VALUE(SUBSTITUTE(実質収支比率等に係る経年分析!H$47,"▲","-")),2)</f>
        <v>24.88</v>
      </c>
      <c r="E20" s="134">
        <f>ROUND(VALUE(SUBSTITUTE(実質収支比率等に係る経年分析!I$47,"▲","-")),2)</f>
        <v>29.74</v>
      </c>
      <c r="F20" s="134">
        <f>ROUND(VALUE(SUBSTITUTE(実質収支比率等に係る経年分析!J$47,"▲","-")),2)</f>
        <v>31.73</v>
      </c>
    </row>
    <row r="21" spans="1:11">
      <c r="A21" s="134" t="s">
        <v>43</v>
      </c>
      <c r="B21" s="134">
        <f>IF(ISNUMBER(VALUE(SUBSTITUTE(実質収支比率等に係る経年分析!F$49,"▲","-"))),ROUND(VALUE(SUBSTITUTE(実質収支比率等に係る経年分析!F$49,"▲","-")),2),NA())</f>
        <v>5.77</v>
      </c>
      <c r="C21" s="134">
        <f>IF(ISNUMBER(VALUE(SUBSTITUTE(実質収支比率等に係る経年分析!G$49,"▲","-"))),ROUND(VALUE(SUBSTITUTE(実質収支比率等に係る経年分析!G$49,"▲","-")),2),NA())</f>
        <v>7.56</v>
      </c>
      <c r="D21" s="134">
        <f>IF(ISNUMBER(VALUE(SUBSTITUTE(実質収支比率等に係る経年分析!H$49,"▲","-"))),ROUND(VALUE(SUBSTITUTE(実質収支比率等に係る経年分析!H$49,"▲","-")),2),NA())</f>
        <v>8.24</v>
      </c>
      <c r="E21" s="134">
        <f>IF(ISNUMBER(VALUE(SUBSTITUTE(実質収支比率等に係る経年分析!I$49,"▲","-"))),ROUND(VALUE(SUBSTITUTE(実質収支比率等に係る経年分析!I$49,"▲","-")),2),NA())</f>
        <v>3.89</v>
      </c>
      <c r="F21" s="134">
        <f>IF(ISNUMBER(VALUE(SUBSTITUTE(実質収支比率等に係る経年分析!J$49,"▲","-"))),ROUND(VALUE(SUBSTITUTE(実質収支比率等に係る経年分析!J$49,"▲","-")),2),NA())</f>
        <v>2.1</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介護保険特別会計（サービス事業勘定）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国民健康保険特別会計（事業勘定）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0.69</v>
      </c>
      <c r="D31" s="135">
        <f>IF(ROUND(VALUE(SUBSTITUTE(連結実質赤字比率に係る赤字・黒字の構成分析!G$39,"▲", "-")), 2) &lt; 0, ABS(ROUND(VALUE(SUBSTITUTE(連結実質赤字比率に係る赤字・黒字の構成分析!G$39,"▲", "-")), 2)), NA())</f>
        <v>0.2</v>
      </c>
      <c r="E31" s="135" t="e">
        <f>IF(ROUND(VALUE(SUBSTITUTE(連結実質赤字比率に係る赤字・黒字の構成分析!G$39,"▲", "-")), 2) &gt;= 0, ABS(ROUND(VALUE(SUBSTITUTE(連結実質赤字比率に係る赤字・黒字の構成分析!G$39,"▲", "-")), 2)), NA())</f>
        <v>#N/A</v>
      </c>
      <c r="F31" s="135">
        <f>IF(ROUND(VALUE(SUBSTITUTE(連結実質赤字比率に係る赤字・黒字の構成分析!H$39,"▲", "-")), 2) &lt; 0, ABS(ROUND(VALUE(SUBSTITUTE(連結実質赤字比率に係る赤字・黒字の構成分析!H$39,"▲", "-")), 2)), NA())</f>
        <v>1.28</v>
      </c>
      <c r="G31" s="135" t="e">
        <f>IF(ROUND(VALUE(SUBSTITUTE(連結実質赤字比率に係る赤字・黒字の構成分析!H$39,"▲", "-")), 2) &gt;= 0, ABS(ROUND(VALUE(SUBSTITUTE(連結実質赤字比率に係る赤字・黒字の構成分析!H$39,"▲", "-")), 2)), NA())</f>
        <v>#N/A</v>
      </c>
      <c r="H31" s="135">
        <f>IF(ROUND(VALUE(SUBSTITUTE(連結実質赤字比率に係る赤字・黒字の構成分析!I$39,"▲", "-")), 2) &lt; 0, ABS(ROUND(VALUE(SUBSTITUTE(連結実質赤字比率に係る赤字・黒字の構成分析!I$39,"▲", "-")), 2)), NA())</f>
        <v>0.39</v>
      </c>
      <c r="I31" s="135" t="e">
        <f>IF(ROUND(VALUE(SUBSTITUTE(連結実質赤字比率に係る赤字・黒字の構成分析!I$39,"▲", "-")), 2) &gt;= 0, ABS(ROUND(VALUE(SUBSTITUTE(連結実質赤字比率に係る赤字・黒字の構成分析!I$39,"▲", "-")), 2)), NA())</f>
        <v>#N/A</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国民健康保険特別会計（直診勘定）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0.14000000000000001</v>
      </c>
    </row>
    <row r="33" spans="1:16">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0.18</v>
      </c>
    </row>
    <row r="34" spans="1:16">
      <c r="A34" s="135" t="str">
        <f>IF(連結実質赤字比率に係る赤字・黒字の構成分析!C$36="",NA(),連結実質赤字比率に係る赤字・黒字の構成分析!C$36)</f>
        <v>簡易水道事業特別会計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0.25</v>
      </c>
    </row>
    <row r="35" spans="1:16">
      <c r="A35" s="135" t="str">
        <f>IF(連結実質赤字比率に係る赤字・黒字の構成分析!C$35="",NA(),連結実質赤字比率に係る赤字・黒字の構成分析!C$35)</f>
        <v>介護保険特別会計（保険事業勘定）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0.94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0.45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0.17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0.46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4.29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4.3499999999999996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4.0199999999999996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4.0999999999999996</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399</v>
      </c>
      <c r="E42" s="136"/>
      <c r="F42" s="136"/>
      <c r="G42" s="136">
        <f>'実質公債費比率（分子）の構造'!L$52</f>
        <v>395</v>
      </c>
      <c r="H42" s="136"/>
      <c r="I42" s="136"/>
      <c r="J42" s="136">
        <f>'実質公債費比率（分子）の構造'!M$52</f>
        <v>385</v>
      </c>
      <c r="K42" s="136"/>
      <c r="L42" s="136"/>
      <c r="M42" s="136">
        <f>'実質公債費比率（分子）の構造'!N$52</f>
        <v>379</v>
      </c>
      <c r="N42" s="136"/>
      <c r="O42" s="136"/>
      <c r="P42" s="136">
        <f>'実質公債費比率（分子）の構造'!O$52</f>
        <v>379</v>
      </c>
    </row>
    <row r="43" spans="1:16">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138</v>
      </c>
      <c r="C45" s="136"/>
      <c r="D45" s="136"/>
      <c r="E45" s="136">
        <f>'実質公債費比率（分子）の構造'!L$49</f>
        <v>142</v>
      </c>
      <c r="F45" s="136"/>
      <c r="G45" s="136"/>
      <c r="H45" s="136">
        <f>'実質公債費比率（分子）の構造'!M$49</f>
        <v>134</v>
      </c>
      <c r="I45" s="136"/>
      <c r="J45" s="136"/>
      <c r="K45" s="136">
        <f>'実質公債費比率（分子）の構造'!N$49</f>
        <v>120</v>
      </c>
      <c r="L45" s="136"/>
      <c r="M45" s="136"/>
      <c r="N45" s="136">
        <f>'実質公債費比率（分子）の構造'!O$49</f>
        <v>104</v>
      </c>
      <c r="O45" s="136"/>
      <c r="P45" s="136"/>
    </row>
    <row r="46" spans="1:16">
      <c r="A46" s="136" t="s">
        <v>54</v>
      </c>
      <c r="B46" s="136">
        <f>'実質公債費比率（分子）の構造'!K$48</f>
        <v>135</v>
      </c>
      <c r="C46" s="136"/>
      <c r="D46" s="136"/>
      <c r="E46" s="136">
        <f>'実質公債費比率（分子）の構造'!L$48</f>
        <v>137</v>
      </c>
      <c r="F46" s="136"/>
      <c r="G46" s="136"/>
      <c r="H46" s="136">
        <f>'実質公債費比率（分子）の構造'!M$48</f>
        <v>138</v>
      </c>
      <c r="I46" s="136"/>
      <c r="J46" s="136"/>
      <c r="K46" s="136">
        <f>'実質公債費比率（分子）の構造'!N$48</f>
        <v>152</v>
      </c>
      <c r="L46" s="136"/>
      <c r="M46" s="136"/>
      <c r="N46" s="136">
        <f>'実質公債費比率（分子）の構造'!O$48</f>
        <v>149</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454</v>
      </c>
      <c r="C49" s="136"/>
      <c r="D49" s="136"/>
      <c r="E49" s="136">
        <f>'実質公債費比率（分子）の構造'!L$45</f>
        <v>447</v>
      </c>
      <c r="F49" s="136"/>
      <c r="G49" s="136"/>
      <c r="H49" s="136">
        <f>'実質公債費比率（分子）の構造'!M$45</f>
        <v>426</v>
      </c>
      <c r="I49" s="136"/>
      <c r="J49" s="136"/>
      <c r="K49" s="136">
        <f>'実質公債費比率（分子）の構造'!N$45</f>
        <v>389</v>
      </c>
      <c r="L49" s="136"/>
      <c r="M49" s="136"/>
      <c r="N49" s="136">
        <f>'実質公債費比率（分子）の構造'!O$45</f>
        <v>376</v>
      </c>
      <c r="O49" s="136"/>
      <c r="P49" s="136"/>
    </row>
    <row r="50" spans="1:16">
      <c r="A50" s="136" t="s">
        <v>58</v>
      </c>
      <c r="B50" s="136" t="e">
        <f>NA()</f>
        <v>#N/A</v>
      </c>
      <c r="C50" s="136">
        <f>IF(ISNUMBER('実質公債費比率（分子）の構造'!K$53),'実質公債費比率（分子）の構造'!K$53,NA())</f>
        <v>328</v>
      </c>
      <c r="D50" s="136" t="e">
        <f>NA()</f>
        <v>#N/A</v>
      </c>
      <c r="E50" s="136" t="e">
        <f>NA()</f>
        <v>#N/A</v>
      </c>
      <c r="F50" s="136">
        <f>IF(ISNUMBER('実質公債費比率（分子）の構造'!L$53),'実質公債費比率（分子）の構造'!L$53,NA())</f>
        <v>331</v>
      </c>
      <c r="G50" s="136" t="e">
        <f>NA()</f>
        <v>#N/A</v>
      </c>
      <c r="H50" s="136" t="e">
        <f>NA()</f>
        <v>#N/A</v>
      </c>
      <c r="I50" s="136">
        <f>IF(ISNUMBER('実質公債費比率（分子）の構造'!M$53),'実質公債費比率（分子）の構造'!M$53,NA())</f>
        <v>313</v>
      </c>
      <c r="J50" s="136" t="e">
        <f>NA()</f>
        <v>#N/A</v>
      </c>
      <c r="K50" s="136" t="e">
        <f>NA()</f>
        <v>#N/A</v>
      </c>
      <c r="L50" s="136">
        <f>IF(ISNUMBER('実質公債費比率（分子）の構造'!N$53),'実質公債費比率（分子）の構造'!N$53,NA())</f>
        <v>282</v>
      </c>
      <c r="M50" s="136" t="e">
        <f>NA()</f>
        <v>#N/A</v>
      </c>
      <c r="N50" s="136" t="e">
        <f>NA()</f>
        <v>#N/A</v>
      </c>
      <c r="O50" s="136">
        <f>IF(ISNUMBER('実質公債費比率（分子）の構造'!O$53),'実質公債費比率（分子）の構造'!O$53,NA())</f>
        <v>250</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4147</v>
      </c>
      <c r="E56" s="135"/>
      <c r="F56" s="135"/>
      <c r="G56" s="135">
        <f>'将来負担比率（分子）の構造'!J$51</f>
        <v>4158</v>
      </c>
      <c r="H56" s="135"/>
      <c r="I56" s="135"/>
      <c r="J56" s="135">
        <f>'将来負担比率（分子）の構造'!K$51</f>
        <v>4001</v>
      </c>
      <c r="K56" s="135"/>
      <c r="L56" s="135"/>
      <c r="M56" s="135">
        <f>'将来負担比率（分子）の構造'!L$51</f>
        <v>3935</v>
      </c>
      <c r="N56" s="135"/>
      <c r="O56" s="135"/>
      <c r="P56" s="135">
        <f>'将来負担比率（分子）の構造'!M$51</f>
        <v>3917</v>
      </c>
    </row>
    <row r="57" spans="1:16">
      <c r="A57" s="135" t="s">
        <v>34</v>
      </c>
      <c r="B57" s="135"/>
      <c r="C57" s="135"/>
      <c r="D57" s="135">
        <f>'将来負担比率（分子）の構造'!I$50</f>
        <v>37</v>
      </c>
      <c r="E57" s="135"/>
      <c r="F57" s="135"/>
      <c r="G57" s="135">
        <f>'将来負担比率（分子）の構造'!J$50</f>
        <v>33</v>
      </c>
      <c r="H57" s="135"/>
      <c r="I57" s="135"/>
      <c r="J57" s="135">
        <f>'将来負担比率（分子）の構造'!K$50</f>
        <v>30</v>
      </c>
      <c r="K57" s="135"/>
      <c r="L57" s="135"/>
      <c r="M57" s="135">
        <f>'将来負担比率（分子）の構造'!L$50</f>
        <v>26</v>
      </c>
      <c r="N57" s="135"/>
      <c r="O57" s="135"/>
      <c r="P57" s="135">
        <f>'将来負担比率（分子）の構造'!M$50</f>
        <v>22</v>
      </c>
    </row>
    <row r="58" spans="1:16">
      <c r="A58" s="135" t="s">
        <v>33</v>
      </c>
      <c r="B58" s="135"/>
      <c r="C58" s="135"/>
      <c r="D58" s="135">
        <f>'将来負担比率（分子）の構造'!I$49</f>
        <v>408</v>
      </c>
      <c r="E58" s="135"/>
      <c r="F58" s="135"/>
      <c r="G58" s="135">
        <f>'将来負担比率（分子）の構造'!J$49</f>
        <v>747</v>
      </c>
      <c r="H58" s="135"/>
      <c r="I58" s="135"/>
      <c r="J58" s="135">
        <f>'将来負担比率（分子）の構造'!K$49</f>
        <v>1021</v>
      </c>
      <c r="K58" s="135"/>
      <c r="L58" s="135"/>
      <c r="M58" s="135">
        <f>'将来負担比率（分子）の構造'!L$49</f>
        <v>1223</v>
      </c>
      <c r="N58" s="135"/>
      <c r="O58" s="135"/>
      <c r="P58" s="135">
        <f>'将来負担比率（分子）の構造'!M$49</f>
        <v>1411</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825</v>
      </c>
      <c r="C62" s="135"/>
      <c r="D62" s="135"/>
      <c r="E62" s="135">
        <f>'将来負担比率（分子）の構造'!J$45</f>
        <v>706</v>
      </c>
      <c r="F62" s="135"/>
      <c r="G62" s="135"/>
      <c r="H62" s="135">
        <f>'将来負担比率（分子）の構造'!K$45</f>
        <v>685</v>
      </c>
      <c r="I62" s="135"/>
      <c r="J62" s="135"/>
      <c r="K62" s="135">
        <f>'将来負担比率（分子）の構造'!L$45</f>
        <v>657</v>
      </c>
      <c r="L62" s="135"/>
      <c r="M62" s="135"/>
      <c r="N62" s="135">
        <f>'将来負担比率（分子）の構造'!M$45</f>
        <v>627</v>
      </c>
      <c r="O62" s="135"/>
      <c r="P62" s="135"/>
    </row>
    <row r="63" spans="1:16">
      <c r="A63" s="135" t="s">
        <v>27</v>
      </c>
      <c r="B63" s="135">
        <f>'将来負担比率（分子）の構造'!I$44</f>
        <v>908</v>
      </c>
      <c r="C63" s="135"/>
      <c r="D63" s="135"/>
      <c r="E63" s="135">
        <f>'将来負担比率（分子）の構造'!J$44</f>
        <v>786</v>
      </c>
      <c r="F63" s="135"/>
      <c r="G63" s="135"/>
      <c r="H63" s="135">
        <f>'将来負担比率（分子）の構造'!K$44</f>
        <v>591</v>
      </c>
      <c r="I63" s="135"/>
      <c r="J63" s="135"/>
      <c r="K63" s="135">
        <f>'将来負担比率（分子）の構造'!L$44</f>
        <v>495</v>
      </c>
      <c r="L63" s="135"/>
      <c r="M63" s="135"/>
      <c r="N63" s="135">
        <f>'将来負担比率（分子）の構造'!M$44</f>
        <v>426</v>
      </c>
      <c r="O63" s="135"/>
      <c r="P63" s="135"/>
    </row>
    <row r="64" spans="1:16">
      <c r="A64" s="135" t="s">
        <v>26</v>
      </c>
      <c r="B64" s="135">
        <f>'将来負担比率（分子）の構造'!I$43</f>
        <v>2715</v>
      </c>
      <c r="C64" s="135"/>
      <c r="D64" s="135"/>
      <c r="E64" s="135">
        <f>'将来負担比率（分子）の構造'!J$43</f>
        <v>2767</v>
      </c>
      <c r="F64" s="135"/>
      <c r="G64" s="135"/>
      <c r="H64" s="135">
        <f>'将来負担比率（分子）の構造'!K$43</f>
        <v>2750</v>
      </c>
      <c r="I64" s="135"/>
      <c r="J64" s="135"/>
      <c r="K64" s="135">
        <f>'将来負担比率（分子）の構造'!L$43</f>
        <v>2701</v>
      </c>
      <c r="L64" s="135"/>
      <c r="M64" s="135"/>
      <c r="N64" s="135">
        <f>'将来負担比率（分子）の構造'!M$43</f>
        <v>2668</v>
      </c>
      <c r="O64" s="135"/>
      <c r="P64" s="135"/>
    </row>
    <row r="65" spans="1:16">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3629</v>
      </c>
      <c r="C66" s="135"/>
      <c r="D66" s="135"/>
      <c r="E66" s="135">
        <f>'将来負担比率（分子）の構造'!J$41</f>
        <v>3510</v>
      </c>
      <c r="F66" s="135"/>
      <c r="G66" s="135"/>
      <c r="H66" s="135">
        <f>'将来負担比率（分子）の構造'!K$41</f>
        <v>3350</v>
      </c>
      <c r="I66" s="135"/>
      <c r="J66" s="135"/>
      <c r="K66" s="135">
        <f>'将来負担比率（分子）の構造'!L$41</f>
        <v>3341</v>
      </c>
      <c r="L66" s="135"/>
      <c r="M66" s="135"/>
      <c r="N66" s="135">
        <f>'将来負担比率（分子）の構造'!M$41</f>
        <v>3455</v>
      </c>
      <c r="O66" s="135"/>
      <c r="P66" s="135"/>
    </row>
    <row r="67" spans="1:16">
      <c r="A67" s="135" t="s">
        <v>62</v>
      </c>
      <c r="B67" s="135" t="e">
        <f>NA()</f>
        <v>#N/A</v>
      </c>
      <c r="C67" s="135">
        <f>IF(ISNUMBER('将来負担比率（分子）の構造'!I$52), IF('将来負担比率（分子）の構造'!I$52 &lt; 0, 0, '将来負担比率（分子）の構造'!I$52), NA())</f>
        <v>3485</v>
      </c>
      <c r="D67" s="135" t="e">
        <f>NA()</f>
        <v>#N/A</v>
      </c>
      <c r="E67" s="135" t="e">
        <f>NA()</f>
        <v>#N/A</v>
      </c>
      <c r="F67" s="135">
        <f>IF(ISNUMBER('将来負担比率（分子）の構造'!J$52), IF('将来負担比率（分子）の構造'!J$52 &lt; 0, 0, '将来負担比率（分子）の構造'!J$52), NA())</f>
        <v>2831</v>
      </c>
      <c r="G67" s="135" t="e">
        <f>NA()</f>
        <v>#N/A</v>
      </c>
      <c r="H67" s="135" t="e">
        <f>NA()</f>
        <v>#N/A</v>
      </c>
      <c r="I67" s="135">
        <f>IF(ISNUMBER('将来負担比率（分子）の構造'!K$52), IF('将来負担比率（分子）の構造'!K$52 &lt; 0, 0, '将来負担比率（分子）の構造'!K$52), NA())</f>
        <v>2325</v>
      </c>
      <c r="J67" s="135" t="e">
        <f>NA()</f>
        <v>#N/A</v>
      </c>
      <c r="K67" s="135" t="e">
        <f>NA()</f>
        <v>#N/A</v>
      </c>
      <c r="L67" s="135">
        <f>IF(ISNUMBER('将来負担比率（分子）の構造'!L$52), IF('将来負担比率（分子）の構造'!L$52 &lt; 0, 0, '将来負担比率（分子）の構造'!L$52), NA())</f>
        <v>2010</v>
      </c>
      <c r="M67" s="135" t="e">
        <f>NA()</f>
        <v>#N/A</v>
      </c>
      <c r="N67" s="135" t="e">
        <f>NA()</f>
        <v>#N/A</v>
      </c>
      <c r="O67" s="135">
        <f>IF(ISNUMBER('将来負担比率（分子）の構造'!M$52), IF('将来負担比率（分子）の構造'!M$52 &lt; 0, 0, '将来負担比率（分子）の構造'!M$52), NA())</f>
        <v>1825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392835</v>
      </c>
      <c r="S5" s="581"/>
      <c r="T5" s="581"/>
      <c r="U5" s="581"/>
      <c r="V5" s="581"/>
      <c r="W5" s="581"/>
      <c r="X5" s="581"/>
      <c r="Y5" s="582"/>
      <c r="Z5" s="583">
        <v>12</v>
      </c>
      <c r="AA5" s="583"/>
      <c r="AB5" s="583"/>
      <c r="AC5" s="583"/>
      <c r="AD5" s="584">
        <v>392835</v>
      </c>
      <c r="AE5" s="584"/>
      <c r="AF5" s="584"/>
      <c r="AG5" s="584"/>
      <c r="AH5" s="584"/>
      <c r="AI5" s="584"/>
      <c r="AJ5" s="584"/>
      <c r="AK5" s="584"/>
      <c r="AL5" s="585">
        <v>19.899999999999999</v>
      </c>
      <c r="AM5" s="586"/>
      <c r="AN5" s="586"/>
      <c r="AO5" s="587"/>
      <c r="AP5" s="577" t="s">
        <v>207</v>
      </c>
      <c r="AQ5" s="578"/>
      <c r="AR5" s="578"/>
      <c r="AS5" s="578"/>
      <c r="AT5" s="578"/>
      <c r="AU5" s="578"/>
      <c r="AV5" s="578"/>
      <c r="AW5" s="578"/>
      <c r="AX5" s="578"/>
      <c r="AY5" s="578"/>
      <c r="AZ5" s="578"/>
      <c r="BA5" s="578"/>
      <c r="BB5" s="578"/>
      <c r="BC5" s="578"/>
      <c r="BD5" s="578"/>
      <c r="BE5" s="578"/>
      <c r="BF5" s="579"/>
      <c r="BG5" s="591">
        <v>392835</v>
      </c>
      <c r="BH5" s="592"/>
      <c r="BI5" s="592"/>
      <c r="BJ5" s="592"/>
      <c r="BK5" s="592"/>
      <c r="BL5" s="592"/>
      <c r="BM5" s="592"/>
      <c r="BN5" s="593"/>
      <c r="BO5" s="594">
        <v>100</v>
      </c>
      <c r="BP5" s="594"/>
      <c r="BQ5" s="594"/>
      <c r="BR5" s="594"/>
      <c r="BS5" s="595">
        <v>16862</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28059</v>
      </c>
      <c r="S6" s="592"/>
      <c r="T6" s="592"/>
      <c r="U6" s="592"/>
      <c r="V6" s="592"/>
      <c r="W6" s="592"/>
      <c r="X6" s="592"/>
      <c r="Y6" s="593"/>
      <c r="Z6" s="594">
        <v>0.9</v>
      </c>
      <c r="AA6" s="594"/>
      <c r="AB6" s="594"/>
      <c r="AC6" s="594"/>
      <c r="AD6" s="595">
        <v>28059</v>
      </c>
      <c r="AE6" s="595"/>
      <c r="AF6" s="595"/>
      <c r="AG6" s="595"/>
      <c r="AH6" s="595"/>
      <c r="AI6" s="595"/>
      <c r="AJ6" s="595"/>
      <c r="AK6" s="595"/>
      <c r="AL6" s="596">
        <v>1.4</v>
      </c>
      <c r="AM6" s="597"/>
      <c r="AN6" s="597"/>
      <c r="AO6" s="598"/>
      <c r="AP6" s="588" t="s">
        <v>212</v>
      </c>
      <c r="AQ6" s="589"/>
      <c r="AR6" s="589"/>
      <c r="AS6" s="589"/>
      <c r="AT6" s="589"/>
      <c r="AU6" s="589"/>
      <c r="AV6" s="589"/>
      <c r="AW6" s="589"/>
      <c r="AX6" s="589"/>
      <c r="AY6" s="589"/>
      <c r="AZ6" s="589"/>
      <c r="BA6" s="589"/>
      <c r="BB6" s="589"/>
      <c r="BC6" s="589"/>
      <c r="BD6" s="589"/>
      <c r="BE6" s="589"/>
      <c r="BF6" s="590"/>
      <c r="BG6" s="591">
        <v>392835</v>
      </c>
      <c r="BH6" s="592"/>
      <c r="BI6" s="592"/>
      <c r="BJ6" s="592"/>
      <c r="BK6" s="592"/>
      <c r="BL6" s="592"/>
      <c r="BM6" s="592"/>
      <c r="BN6" s="593"/>
      <c r="BO6" s="594">
        <v>100</v>
      </c>
      <c r="BP6" s="594"/>
      <c r="BQ6" s="594"/>
      <c r="BR6" s="594"/>
      <c r="BS6" s="595">
        <v>16862</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51817</v>
      </c>
      <c r="CS6" s="592"/>
      <c r="CT6" s="592"/>
      <c r="CU6" s="592"/>
      <c r="CV6" s="592"/>
      <c r="CW6" s="592"/>
      <c r="CX6" s="592"/>
      <c r="CY6" s="593"/>
      <c r="CZ6" s="594">
        <v>1.6</v>
      </c>
      <c r="DA6" s="594"/>
      <c r="DB6" s="594"/>
      <c r="DC6" s="594"/>
      <c r="DD6" s="600" t="s">
        <v>214</v>
      </c>
      <c r="DE6" s="592"/>
      <c r="DF6" s="592"/>
      <c r="DG6" s="592"/>
      <c r="DH6" s="592"/>
      <c r="DI6" s="592"/>
      <c r="DJ6" s="592"/>
      <c r="DK6" s="592"/>
      <c r="DL6" s="592"/>
      <c r="DM6" s="592"/>
      <c r="DN6" s="592"/>
      <c r="DO6" s="592"/>
      <c r="DP6" s="593"/>
      <c r="DQ6" s="600">
        <v>51817</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1251</v>
      </c>
      <c r="S7" s="592"/>
      <c r="T7" s="592"/>
      <c r="U7" s="592"/>
      <c r="V7" s="592"/>
      <c r="W7" s="592"/>
      <c r="X7" s="592"/>
      <c r="Y7" s="593"/>
      <c r="Z7" s="594">
        <v>0</v>
      </c>
      <c r="AA7" s="594"/>
      <c r="AB7" s="594"/>
      <c r="AC7" s="594"/>
      <c r="AD7" s="595">
        <v>1251</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160698</v>
      </c>
      <c r="BH7" s="592"/>
      <c r="BI7" s="592"/>
      <c r="BJ7" s="592"/>
      <c r="BK7" s="592"/>
      <c r="BL7" s="592"/>
      <c r="BM7" s="592"/>
      <c r="BN7" s="593"/>
      <c r="BO7" s="594">
        <v>40.9</v>
      </c>
      <c r="BP7" s="594"/>
      <c r="BQ7" s="594"/>
      <c r="BR7" s="594"/>
      <c r="BS7" s="595">
        <v>2931</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654258</v>
      </c>
      <c r="CS7" s="592"/>
      <c r="CT7" s="592"/>
      <c r="CU7" s="592"/>
      <c r="CV7" s="592"/>
      <c r="CW7" s="592"/>
      <c r="CX7" s="592"/>
      <c r="CY7" s="593"/>
      <c r="CZ7" s="594">
        <v>20.7</v>
      </c>
      <c r="DA7" s="594"/>
      <c r="DB7" s="594"/>
      <c r="DC7" s="594"/>
      <c r="DD7" s="600">
        <v>38596</v>
      </c>
      <c r="DE7" s="592"/>
      <c r="DF7" s="592"/>
      <c r="DG7" s="592"/>
      <c r="DH7" s="592"/>
      <c r="DI7" s="592"/>
      <c r="DJ7" s="592"/>
      <c r="DK7" s="592"/>
      <c r="DL7" s="592"/>
      <c r="DM7" s="592"/>
      <c r="DN7" s="592"/>
      <c r="DO7" s="592"/>
      <c r="DP7" s="593"/>
      <c r="DQ7" s="600">
        <v>494704</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1954</v>
      </c>
      <c r="S8" s="592"/>
      <c r="T8" s="592"/>
      <c r="U8" s="592"/>
      <c r="V8" s="592"/>
      <c r="W8" s="592"/>
      <c r="X8" s="592"/>
      <c r="Y8" s="593"/>
      <c r="Z8" s="594">
        <v>0.1</v>
      </c>
      <c r="AA8" s="594"/>
      <c r="AB8" s="594"/>
      <c r="AC8" s="594"/>
      <c r="AD8" s="595">
        <v>1954</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5506</v>
      </c>
      <c r="BH8" s="592"/>
      <c r="BI8" s="592"/>
      <c r="BJ8" s="592"/>
      <c r="BK8" s="592"/>
      <c r="BL8" s="592"/>
      <c r="BM8" s="592"/>
      <c r="BN8" s="593"/>
      <c r="BO8" s="594">
        <v>1.4</v>
      </c>
      <c r="BP8" s="594"/>
      <c r="BQ8" s="594"/>
      <c r="BR8" s="594"/>
      <c r="BS8" s="600" t="s">
        <v>112</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687099</v>
      </c>
      <c r="CS8" s="592"/>
      <c r="CT8" s="592"/>
      <c r="CU8" s="592"/>
      <c r="CV8" s="592"/>
      <c r="CW8" s="592"/>
      <c r="CX8" s="592"/>
      <c r="CY8" s="593"/>
      <c r="CZ8" s="594">
        <v>21.8</v>
      </c>
      <c r="DA8" s="594"/>
      <c r="DB8" s="594"/>
      <c r="DC8" s="594"/>
      <c r="DD8" s="600">
        <v>1664</v>
      </c>
      <c r="DE8" s="592"/>
      <c r="DF8" s="592"/>
      <c r="DG8" s="592"/>
      <c r="DH8" s="592"/>
      <c r="DI8" s="592"/>
      <c r="DJ8" s="592"/>
      <c r="DK8" s="592"/>
      <c r="DL8" s="592"/>
      <c r="DM8" s="592"/>
      <c r="DN8" s="592"/>
      <c r="DO8" s="592"/>
      <c r="DP8" s="593"/>
      <c r="DQ8" s="600">
        <v>466232</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3067</v>
      </c>
      <c r="S9" s="592"/>
      <c r="T9" s="592"/>
      <c r="U9" s="592"/>
      <c r="V9" s="592"/>
      <c r="W9" s="592"/>
      <c r="X9" s="592"/>
      <c r="Y9" s="593"/>
      <c r="Z9" s="594">
        <v>0.1</v>
      </c>
      <c r="AA9" s="594"/>
      <c r="AB9" s="594"/>
      <c r="AC9" s="594"/>
      <c r="AD9" s="595">
        <v>3067</v>
      </c>
      <c r="AE9" s="595"/>
      <c r="AF9" s="595"/>
      <c r="AG9" s="595"/>
      <c r="AH9" s="595"/>
      <c r="AI9" s="595"/>
      <c r="AJ9" s="595"/>
      <c r="AK9" s="595"/>
      <c r="AL9" s="596">
        <v>0.2</v>
      </c>
      <c r="AM9" s="597"/>
      <c r="AN9" s="597"/>
      <c r="AO9" s="598"/>
      <c r="AP9" s="588" t="s">
        <v>222</v>
      </c>
      <c r="AQ9" s="589"/>
      <c r="AR9" s="589"/>
      <c r="AS9" s="589"/>
      <c r="AT9" s="589"/>
      <c r="AU9" s="589"/>
      <c r="AV9" s="589"/>
      <c r="AW9" s="589"/>
      <c r="AX9" s="589"/>
      <c r="AY9" s="589"/>
      <c r="AZ9" s="589"/>
      <c r="BA9" s="589"/>
      <c r="BB9" s="589"/>
      <c r="BC9" s="589"/>
      <c r="BD9" s="589"/>
      <c r="BE9" s="589"/>
      <c r="BF9" s="590"/>
      <c r="BG9" s="591">
        <v>139930</v>
      </c>
      <c r="BH9" s="592"/>
      <c r="BI9" s="592"/>
      <c r="BJ9" s="592"/>
      <c r="BK9" s="592"/>
      <c r="BL9" s="592"/>
      <c r="BM9" s="592"/>
      <c r="BN9" s="593"/>
      <c r="BO9" s="594">
        <v>35.6</v>
      </c>
      <c r="BP9" s="594"/>
      <c r="BQ9" s="594"/>
      <c r="BR9" s="594"/>
      <c r="BS9" s="600" t="s">
        <v>112</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483907</v>
      </c>
      <c r="CS9" s="592"/>
      <c r="CT9" s="592"/>
      <c r="CU9" s="592"/>
      <c r="CV9" s="592"/>
      <c r="CW9" s="592"/>
      <c r="CX9" s="592"/>
      <c r="CY9" s="593"/>
      <c r="CZ9" s="594">
        <v>15.3</v>
      </c>
      <c r="DA9" s="594"/>
      <c r="DB9" s="594"/>
      <c r="DC9" s="594"/>
      <c r="DD9" s="600">
        <v>2087</v>
      </c>
      <c r="DE9" s="592"/>
      <c r="DF9" s="592"/>
      <c r="DG9" s="592"/>
      <c r="DH9" s="592"/>
      <c r="DI9" s="592"/>
      <c r="DJ9" s="592"/>
      <c r="DK9" s="592"/>
      <c r="DL9" s="592"/>
      <c r="DM9" s="592"/>
      <c r="DN9" s="592"/>
      <c r="DO9" s="592"/>
      <c r="DP9" s="593"/>
      <c r="DQ9" s="600">
        <v>457059</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39623</v>
      </c>
      <c r="S10" s="592"/>
      <c r="T10" s="592"/>
      <c r="U10" s="592"/>
      <c r="V10" s="592"/>
      <c r="W10" s="592"/>
      <c r="X10" s="592"/>
      <c r="Y10" s="593"/>
      <c r="Z10" s="594">
        <v>1.2</v>
      </c>
      <c r="AA10" s="594"/>
      <c r="AB10" s="594"/>
      <c r="AC10" s="594"/>
      <c r="AD10" s="595">
        <v>39623</v>
      </c>
      <c r="AE10" s="595"/>
      <c r="AF10" s="595"/>
      <c r="AG10" s="595"/>
      <c r="AH10" s="595"/>
      <c r="AI10" s="595"/>
      <c r="AJ10" s="595"/>
      <c r="AK10" s="595"/>
      <c r="AL10" s="596">
        <v>2</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9714</v>
      </c>
      <c r="BH10" s="592"/>
      <c r="BI10" s="592"/>
      <c r="BJ10" s="592"/>
      <c r="BK10" s="592"/>
      <c r="BL10" s="592"/>
      <c r="BM10" s="592"/>
      <c r="BN10" s="593"/>
      <c r="BO10" s="594">
        <v>2.5</v>
      </c>
      <c r="BP10" s="594"/>
      <c r="BQ10" s="594"/>
      <c r="BR10" s="594"/>
      <c r="BS10" s="600">
        <v>1924</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t="s">
        <v>112</v>
      </c>
      <c r="CS10" s="592"/>
      <c r="CT10" s="592"/>
      <c r="CU10" s="592"/>
      <c r="CV10" s="592"/>
      <c r="CW10" s="592"/>
      <c r="CX10" s="592"/>
      <c r="CY10" s="593"/>
      <c r="CZ10" s="594" t="s">
        <v>112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12359</v>
      </c>
      <c r="S11" s="592"/>
      <c r="T11" s="592"/>
      <c r="U11" s="592"/>
      <c r="V11" s="592"/>
      <c r="W11" s="592"/>
      <c r="X11" s="592"/>
      <c r="Y11" s="593"/>
      <c r="Z11" s="594">
        <v>0.4</v>
      </c>
      <c r="AA11" s="594"/>
      <c r="AB11" s="594"/>
      <c r="AC11" s="594"/>
      <c r="AD11" s="595">
        <v>12359</v>
      </c>
      <c r="AE11" s="595"/>
      <c r="AF11" s="595"/>
      <c r="AG11" s="595"/>
      <c r="AH11" s="595"/>
      <c r="AI11" s="595"/>
      <c r="AJ11" s="595"/>
      <c r="AK11" s="595"/>
      <c r="AL11" s="596">
        <v>0.6</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5548</v>
      </c>
      <c r="BH11" s="592"/>
      <c r="BI11" s="592"/>
      <c r="BJ11" s="592"/>
      <c r="BK11" s="592"/>
      <c r="BL11" s="592"/>
      <c r="BM11" s="592"/>
      <c r="BN11" s="593"/>
      <c r="BO11" s="594">
        <v>1.4</v>
      </c>
      <c r="BP11" s="594"/>
      <c r="BQ11" s="594"/>
      <c r="BR11" s="594"/>
      <c r="BS11" s="600">
        <v>1007</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128902</v>
      </c>
      <c r="CS11" s="592"/>
      <c r="CT11" s="592"/>
      <c r="CU11" s="592"/>
      <c r="CV11" s="592"/>
      <c r="CW11" s="592"/>
      <c r="CX11" s="592"/>
      <c r="CY11" s="593"/>
      <c r="CZ11" s="594">
        <v>4.0999999999999996</v>
      </c>
      <c r="DA11" s="594"/>
      <c r="DB11" s="594"/>
      <c r="DC11" s="594"/>
      <c r="DD11" s="600">
        <v>1270</v>
      </c>
      <c r="DE11" s="592"/>
      <c r="DF11" s="592"/>
      <c r="DG11" s="592"/>
      <c r="DH11" s="592"/>
      <c r="DI11" s="592"/>
      <c r="DJ11" s="592"/>
      <c r="DK11" s="592"/>
      <c r="DL11" s="592"/>
      <c r="DM11" s="592"/>
      <c r="DN11" s="592"/>
      <c r="DO11" s="592"/>
      <c r="DP11" s="593"/>
      <c r="DQ11" s="600">
        <v>58772</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195198</v>
      </c>
      <c r="BH12" s="592"/>
      <c r="BI12" s="592"/>
      <c r="BJ12" s="592"/>
      <c r="BK12" s="592"/>
      <c r="BL12" s="592"/>
      <c r="BM12" s="592"/>
      <c r="BN12" s="593"/>
      <c r="BO12" s="594">
        <v>49.7</v>
      </c>
      <c r="BP12" s="594"/>
      <c r="BQ12" s="594"/>
      <c r="BR12" s="594"/>
      <c r="BS12" s="600">
        <v>13931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26919</v>
      </c>
      <c r="CS12" s="592"/>
      <c r="CT12" s="592"/>
      <c r="CU12" s="592"/>
      <c r="CV12" s="592"/>
      <c r="CW12" s="592"/>
      <c r="CX12" s="592"/>
      <c r="CY12" s="593"/>
      <c r="CZ12" s="594">
        <v>0.9</v>
      </c>
      <c r="DA12" s="594"/>
      <c r="DB12" s="594"/>
      <c r="DC12" s="594"/>
      <c r="DD12" s="600">
        <v>1008</v>
      </c>
      <c r="DE12" s="592"/>
      <c r="DF12" s="592"/>
      <c r="DG12" s="592"/>
      <c r="DH12" s="592"/>
      <c r="DI12" s="592"/>
      <c r="DJ12" s="592"/>
      <c r="DK12" s="592"/>
      <c r="DL12" s="592"/>
      <c r="DM12" s="592"/>
      <c r="DN12" s="592"/>
      <c r="DO12" s="592"/>
      <c r="DP12" s="593"/>
      <c r="DQ12" s="600">
        <v>10408</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10381</v>
      </c>
      <c r="S13" s="592"/>
      <c r="T13" s="592"/>
      <c r="U13" s="592"/>
      <c r="V13" s="592"/>
      <c r="W13" s="592"/>
      <c r="X13" s="592"/>
      <c r="Y13" s="593"/>
      <c r="Z13" s="594">
        <v>0.3</v>
      </c>
      <c r="AA13" s="594"/>
      <c r="AB13" s="594"/>
      <c r="AC13" s="594"/>
      <c r="AD13" s="595">
        <v>10381</v>
      </c>
      <c r="AE13" s="595"/>
      <c r="AF13" s="595"/>
      <c r="AG13" s="595"/>
      <c r="AH13" s="595"/>
      <c r="AI13" s="595"/>
      <c r="AJ13" s="595"/>
      <c r="AK13" s="595"/>
      <c r="AL13" s="596">
        <v>0.5</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195198</v>
      </c>
      <c r="BH13" s="592"/>
      <c r="BI13" s="592"/>
      <c r="BJ13" s="592"/>
      <c r="BK13" s="592"/>
      <c r="BL13" s="592"/>
      <c r="BM13" s="592"/>
      <c r="BN13" s="593"/>
      <c r="BO13" s="594">
        <v>49.7</v>
      </c>
      <c r="BP13" s="594"/>
      <c r="BQ13" s="594"/>
      <c r="BR13" s="594"/>
      <c r="BS13" s="600">
        <v>13931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178264</v>
      </c>
      <c r="CS13" s="592"/>
      <c r="CT13" s="592"/>
      <c r="CU13" s="592"/>
      <c r="CV13" s="592"/>
      <c r="CW13" s="592"/>
      <c r="CX13" s="592"/>
      <c r="CY13" s="593"/>
      <c r="CZ13" s="594">
        <v>5.6</v>
      </c>
      <c r="DA13" s="594"/>
      <c r="DB13" s="594"/>
      <c r="DC13" s="594"/>
      <c r="DD13" s="600">
        <v>122156</v>
      </c>
      <c r="DE13" s="592"/>
      <c r="DF13" s="592"/>
      <c r="DG13" s="592"/>
      <c r="DH13" s="592"/>
      <c r="DI13" s="592"/>
      <c r="DJ13" s="592"/>
      <c r="DK13" s="592"/>
      <c r="DL13" s="592"/>
      <c r="DM13" s="592"/>
      <c r="DN13" s="592"/>
      <c r="DO13" s="592"/>
      <c r="DP13" s="593"/>
      <c r="DQ13" s="600">
        <v>46512</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15743</v>
      </c>
      <c r="BH14" s="592"/>
      <c r="BI14" s="592"/>
      <c r="BJ14" s="592"/>
      <c r="BK14" s="592"/>
      <c r="BL14" s="592"/>
      <c r="BM14" s="592"/>
      <c r="BN14" s="593"/>
      <c r="BO14" s="594">
        <v>4</v>
      </c>
      <c r="BP14" s="594"/>
      <c r="BQ14" s="594"/>
      <c r="BR14" s="594"/>
      <c r="BS14" s="600" t="s">
        <v>112</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388233</v>
      </c>
      <c r="CS14" s="592"/>
      <c r="CT14" s="592"/>
      <c r="CU14" s="592"/>
      <c r="CV14" s="592"/>
      <c r="CW14" s="592"/>
      <c r="CX14" s="592"/>
      <c r="CY14" s="593"/>
      <c r="CZ14" s="594">
        <v>12.3</v>
      </c>
      <c r="DA14" s="594"/>
      <c r="DB14" s="594"/>
      <c r="DC14" s="594"/>
      <c r="DD14" s="600">
        <v>216053</v>
      </c>
      <c r="DE14" s="592"/>
      <c r="DF14" s="592"/>
      <c r="DG14" s="592"/>
      <c r="DH14" s="592"/>
      <c r="DI14" s="592"/>
      <c r="DJ14" s="592"/>
      <c r="DK14" s="592"/>
      <c r="DL14" s="592"/>
      <c r="DM14" s="592"/>
      <c r="DN14" s="592"/>
      <c r="DO14" s="592"/>
      <c r="DP14" s="593"/>
      <c r="DQ14" s="600">
        <v>177591</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758</v>
      </c>
      <c r="S15" s="592"/>
      <c r="T15" s="592"/>
      <c r="U15" s="592"/>
      <c r="V15" s="592"/>
      <c r="W15" s="592"/>
      <c r="X15" s="592"/>
      <c r="Y15" s="593"/>
      <c r="Z15" s="594">
        <v>0</v>
      </c>
      <c r="AA15" s="594"/>
      <c r="AB15" s="594"/>
      <c r="AC15" s="594"/>
      <c r="AD15" s="595">
        <v>758</v>
      </c>
      <c r="AE15" s="595"/>
      <c r="AF15" s="595"/>
      <c r="AG15" s="595"/>
      <c r="AH15" s="595"/>
      <c r="AI15" s="595"/>
      <c r="AJ15" s="595"/>
      <c r="AK15" s="595"/>
      <c r="AL15" s="596">
        <v>0</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21196</v>
      </c>
      <c r="BH15" s="592"/>
      <c r="BI15" s="592"/>
      <c r="BJ15" s="592"/>
      <c r="BK15" s="592"/>
      <c r="BL15" s="592"/>
      <c r="BM15" s="592"/>
      <c r="BN15" s="593"/>
      <c r="BO15" s="594">
        <v>5.4</v>
      </c>
      <c r="BP15" s="594"/>
      <c r="BQ15" s="594"/>
      <c r="BR15" s="594"/>
      <c r="BS15" s="600" t="s">
        <v>112</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133781</v>
      </c>
      <c r="CS15" s="592"/>
      <c r="CT15" s="592"/>
      <c r="CU15" s="592"/>
      <c r="CV15" s="592"/>
      <c r="CW15" s="592"/>
      <c r="CX15" s="592"/>
      <c r="CY15" s="593"/>
      <c r="CZ15" s="594">
        <v>4.2</v>
      </c>
      <c r="DA15" s="594"/>
      <c r="DB15" s="594"/>
      <c r="DC15" s="594"/>
      <c r="DD15" s="600" t="s">
        <v>112</v>
      </c>
      <c r="DE15" s="592"/>
      <c r="DF15" s="592"/>
      <c r="DG15" s="592"/>
      <c r="DH15" s="592"/>
      <c r="DI15" s="592"/>
      <c r="DJ15" s="592"/>
      <c r="DK15" s="592"/>
      <c r="DL15" s="592"/>
      <c r="DM15" s="592"/>
      <c r="DN15" s="592"/>
      <c r="DO15" s="592"/>
      <c r="DP15" s="593"/>
      <c r="DQ15" s="600">
        <v>133781</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1679535</v>
      </c>
      <c r="S16" s="592"/>
      <c r="T16" s="592"/>
      <c r="U16" s="592"/>
      <c r="V16" s="592"/>
      <c r="W16" s="592"/>
      <c r="X16" s="592"/>
      <c r="Y16" s="593"/>
      <c r="Z16" s="594">
        <v>51.3</v>
      </c>
      <c r="AA16" s="594"/>
      <c r="AB16" s="594"/>
      <c r="AC16" s="594"/>
      <c r="AD16" s="595">
        <v>1481166</v>
      </c>
      <c r="AE16" s="595"/>
      <c r="AF16" s="595"/>
      <c r="AG16" s="595"/>
      <c r="AH16" s="595"/>
      <c r="AI16" s="595"/>
      <c r="AJ16" s="595"/>
      <c r="AK16" s="595"/>
      <c r="AL16" s="596">
        <v>75</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46102</v>
      </c>
      <c r="CS16" s="592"/>
      <c r="CT16" s="592"/>
      <c r="CU16" s="592"/>
      <c r="CV16" s="592"/>
      <c r="CW16" s="592"/>
      <c r="CX16" s="592"/>
      <c r="CY16" s="593"/>
      <c r="CZ16" s="594">
        <v>1.5</v>
      </c>
      <c r="DA16" s="594"/>
      <c r="DB16" s="594"/>
      <c r="DC16" s="594"/>
      <c r="DD16" s="600" t="s">
        <v>112</v>
      </c>
      <c r="DE16" s="592"/>
      <c r="DF16" s="592"/>
      <c r="DG16" s="592"/>
      <c r="DH16" s="592"/>
      <c r="DI16" s="592"/>
      <c r="DJ16" s="592"/>
      <c r="DK16" s="592"/>
      <c r="DL16" s="592"/>
      <c r="DM16" s="592"/>
      <c r="DN16" s="592"/>
      <c r="DO16" s="592"/>
      <c r="DP16" s="593"/>
      <c r="DQ16" s="600">
        <v>4674</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1481166</v>
      </c>
      <c r="S17" s="592"/>
      <c r="T17" s="592"/>
      <c r="U17" s="592"/>
      <c r="V17" s="592"/>
      <c r="W17" s="592"/>
      <c r="X17" s="592"/>
      <c r="Y17" s="593"/>
      <c r="Z17" s="594">
        <v>45.2</v>
      </c>
      <c r="AA17" s="594"/>
      <c r="AB17" s="594"/>
      <c r="AC17" s="594"/>
      <c r="AD17" s="595">
        <v>1481166</v>
      </c>
      <c r="AE17" s="595"/>
      <c r="AF17" s="595"/>
      <c r="AG17" s="595"/>
      <c r="AH17" s="595"/>
      <c r="AI17" s="595"/>
      <c r="AJ17" s="595"/>
      <c r="AK17" s="595"/>
      <c r="AL17" s="596">
        <v>75</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376039</v>
      </c>
      <c r="CS17" s="592"/>
      <c r="CT17" s="592"/>
      <c r="CU17" s="592"/>
      <c r="CV17" s="592"/>
      <c r="CW17" s="592"/>
      <c r="CX17" s="592"/>
      <c r="CY17" s="593"/>
      <c r="CZ17" s="594">
        <v>11.9</v>
      </c>
      <c r="DA17" s="594"/>
      <c r="DB17" s="594"/>
      <c r="DC17" s="594"/>
      <c r="DD17" s="600" t="s">
        <v>112</v>
      </c>
      <c r="DE17" s="592"/>
      <c r="DF17" s="592"/>
      <c r="DG17" s="592"/>
      <c r="DH17" s="592"/>
      <c r="DI17" s="592"/>
      <c r="DJ17" s="592"/>
      <c r="DK17" s="592"/>
      <c r="DL17" s="592"/>
      <c r="DM17" s="592"/>
      <c r="DN17" s="592"/>
      <c r="DO17" s="592"/>
      <c r="DP17" s="593"/>
      <c r="DQ17" s="600">
        <v>372337</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198367</v>
      </c>
      <c r="S18" s="592"/>
      <c r="T18" s="592"/>
      <c r="U18" s="592"/>
      <c r="V18" s="592"/>
      <c r="W18" s="592"/>
      <c r="X18" s="592"/>
      <c r="Y18" s="593"/>
      <c r="Z18" s="594">
        <v>6.1</v>
      </c>
      <c r="AA18" s="594"/>
      <c r="AB18" s="594"/>
      <c r="AC18" s="594"/>
      <c r="AD18" s="595" t="s">
        <v>112</v>
      </c>
      <c r="AE18" s="595"/>
      <c r="AF18" s="595"/>
      <c r="AG18" s="595"/>
      <c r="AH18" s="595"/>
      <c r="AI18" s="595"/>
      <c r="AJ18" s="595"/>
      <c r="AK18" s="595"/>
      <c r="AL18" s="596" t="s">
        <v>112</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2</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2169822</v>
      </c>
      <c r="S20" s="592"/>
      <c r="T20" s="592"/>
      <c r="U20" s="592"/>
      <c r="V20" s="592"/>
      <c r="W20" s="592"/>
      <c r="X20" s="592"/>
      <c r="Y20" s="593"/>
      <c r="Z20" s="594">
        <v>66.2</v>
      </c>
      <c r="AA20" s="594"/>
      <c r="AB20" s="594"/>
      <c r="AC20" s="594"/>
      <c r="AD20" s="595">
        <v>1971453</v>
      </c>
      <c r="AE20" s="595"/>
      <c r="AF20" s="595"/>
      <c r="AG20" s="595"/>
      <c r="AH20" s="595"/>
      <c r="AI20" s="595"/>
      <c r="AJ20" s="595"/>
      <c r="AK20" s="595"/>
      <c r="AL20" s="596">
        <v>99.8</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3155321</v>
      </c>
      <c r="CS20" s="592"/>
      <c r="CT20" s="592"/>
      <c r="CU20" s="592"/>
      <c r="CV20" s="592"/>
      <c r="CW20" s="592"/>
      <c r="CX20" s="592"/>
      <c r="CY20" s="593"/>
      <c r="CZ20" s="594">
        <v>100</v>
      </c>
      <c r="DA20" s="594"/>
      <c r="DB20" s="594"/>
      <c r="DC20" s="594"/>
      <c r="DD20" s="600">
        <v>382834</v>
      </c>
      <c r="DE20" s="592"/>
      <c r="DF20" s="592"/>
      <c r="DG20" s="592"/>
      <c r="DH20" s="592"/>
      <c r="DI20" s="592"/>
      <c r="DJ20" s="592"/>
      <c r="DK20" s="592"/>
      <c r="DL20" s="592"/>
      <c r="DM20" s="592"/>
      <c r="DN20" s="592"/>
      <c r="DO20" s="592"/>
      <c r="DP20" s="593"/>
      <c r="DQ20" s="600">
        <v>2273887</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t="s">
        <v>112</v>
      </c>
      <c r="S21" s="592"/>
      <c r="T21" s="592"/>
      <c r="U21" s="592"/>
      <c r="V21" s="592"/>
      <c r="W21" s="592"/>
      <c r="X21" s="592"/>
      <c r="Y21" s="593"/>
      <c r="Z21" s="594" t="s">
        <v>112</v>
      </c>
      <c r="AA21" s="594"/>
      <c r="AB21" s="594"/>
      <c r="AC21" s="594"/>
      <c r="AD21" s="595" t="s">
        <v>112</v>
      </c>
      <c r="AE21" s="595"/>
      <c r="AF21" s="595"/>
      <c r="AG21" s="595"/>
      <c r="AH21" s="595"/>
      <c r="AI21" s="595"/>
      <c r="AJ21" s="595"/>
      <c r="AK21" s="595"/>
      <c r="AL21" s="596" t="s">
        <v>112</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56952</v>
      </c>
      <c r="S22" s="592"/>
      <c r="T22" s="592"/>
      <c r="U22" s="592"/>
      <c r="V22" s="592"/>
      <c r="W22" s="592"/>
      <c r="X22" s="592"/>
      <c r="Y22" s="593"/>
      <c r="Z22" s="594">
        <v>1.7</v>
      </c>
      <c r="AA22" s="594"/>
      <c r="AB22" s="594"/>
      <c r="AC22" s="594"/>
      <c r="AD22" s="595" t="s">
        <v>112</v>
      </c>
      <c r="AE22" s="595"/>
      <c r="AF22" s="595"/>
      <c r="AG22" s="595"/>
      <c r="AH22" s="595"/>
      <c r="AI22" s="595"/>
      <c r="AJ22" s="595"/>
      <c r="AK22" s="595"/>
      <c r="AL22" s="596" t="s">
        <v>112</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34162</v>
      </c>
      <c r="S23" s="592"/>
      <c r="T23" s="592"/>
      <c r="U23" s="592"/>
      <c r="V23" s="592"/>
      <c r="W23" s="592"/>
      <c r="X23" s="592"/>
      <c r="Y23" s="593"/>
      <c r="Z23" s="594">
        <v>1</v>
      </c>
      <c r="AA23" s="594"/>
      <c r="AB23" s="594"/>
      <c r="AC23" s="594"/>
      <c r="AD23" s="595">
        <v>3313</v>
      </c>
      <c r="AE23" s="595"/>
      <c r="AF23" s="595"/>
      <c r="AG23" s="595"/>
      <c r="AH23" s="595"/>
      <c r="AI23" s="595"/>
      <c r="AJ23" s="595"/>
      <c r="AK23" s="595"/>
      <c r="AL23" s="596">
        <v>0.2</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15241</v>
      </c>
      <c r="S24" s="592"/>
      <c r="T24" s="592"/>
      <c r="U24" s="592"/>
      <c r="V24" s="592"/>
      <c r="W24" s="592"/>
      <c r="X24" s="592"/>
      <c r="Y24" s="593"/>
      <c r="Z24" s="594">
        <v>0.5</v>
      </c>
      <c r="AA24" s="594"/>
      <c r="AB24" s="594"/>
      <c r="AC24" s="594"/>
      <c r="AD24" s="595" t="s">
        <v>112</v>
      </c>
      <c r="AE24" s="595"/>
      <c r="AF24" s="595"/>
      <c r="AG24" s="595"/>
      <c r="AH24" s="595"/>
      <c r="AI24" s="595"/>
      <c r="AJ24" s="595"/>
      <c r="AK24" s="595"/>
      <c r="AL24" s="596" t="s">
        <v>112</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1137549</v>
      </c>
      <c r="CS24" s="581"/>
      <c r="CT24" s="581"/>
      <c r="CU24" s="581"/>
      <c r="CV24" s="581"/>
      <c r="CW24" s="581"/>
      <c r="CX24" s="581"/>
      <c r="CY24" s="582"/>
      <c r="CZ24" s="618">
        <v>36.1</v>
      </c>
      <c r="DA24" s="619"/>
      <c r="DB24" s="619"/>
      <c r="DC24" s="620"/>
      <c r="DD24" s="617">
        <v>905138</v>
      </c>
      <c r="DE24" s="581"/>
      <c r="DF24" s="581"/>
      <c r="DG24" s="581"/>
      <c r="DH24" s="581"/>
      <c r="DI24" s="581"/>
      <c r="DJ24" s="581"/>
      <c r="DK24" s="582"/>
      <c r="DL24" s="617">
        <v>899242</v>
      </c>
      <c r="DM24" s="581"/>
      <c r="DN24" s="581"/>
      <c r="DO24" s="581"/>
      <c r="DP24" s="581"/>
      <c r="DQ24" s="581"/>
      <c r="DR24" s="581"/>
      <c r="DS24" s="581"/>
      <c r="DT24" s="581"/>
      <c r="DU24" s="581"/>
      <c r="DV24" s="582"/>
      <c r="DW24" s="585">
        <v>43</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164954</v>
      </c>
      <c r="S25" s="592"/>
      <c r="T25" s="592"/>
      <c r="U25" s="592"/>
      <c r="V25" s="592"/>
      <c r="W25" s="592"/>
      <c r="X25" s="592"/>
      <c r="Y25" s="593"/>
      <c r="Z25" s="594">
        <v>5</v>
      </c>
      <c r="AA25" s="594"/>
      <c r="AB25" s="594"/>
      <c r="AC25" s="594"/>
      <c r="AD25" s="595" t="s">
        <v>112</v>
      </c>
      <c r="AE25" s="595"/>
      <c r="AF25" s="595"/>
      <c r="AG25" s="595"/>
      <c r="AH25" s="595"/>
      <c r="AI25" s="595"/>
      <c r="AJ25" s="595"/>
      <c r="AK25" s="595"/>
      <c r="AL25" s="596" t="s">
        <v>112</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562101</v>
      </c>
      <c r="CS25" s="623"/>
      <c r="CT25" s="623"/>
      <c r="CU25" s="623"/>
      <c r="CV25" s="623"/>
      <c r="CW25" s="623"/>
      <c r="CX25" s="623"/>
      <c r="CY25" s="624"/>
      <c r="CZ25" s="625">
        <v>17.8</v>
      </c>
      <c r="DA25" s="626"/>
      <c r="DB25" s="626"/>
      <c r="DC25" s="627"/>
      <c r="DD25" s="600">
        <v>467674</v>
      </c>
      <c r="DE25" s="623"/>
      <c r="DF25" s="623"/>
      <c r="DG25" s="623"/>
      <c r="DH25" s="623"/>
      <c r="DI25" s="623"/>
      <c r="DJ25" s="623"/>
      <c r="DK25" s="624"/>
      <c r="DL25" s="600">
        <v>461922</v>
      </c>
      <c r="DM25" s="623"/>
      <c r="DN25" s="623"/>
      <c r="DO25" s="623"/>
      <c r="DP25" s="623"/>
      <c r="DQ25" s="623"/>
      <c r="DR25" s="623"/>
      <c r="DS25" s="623"/>
      <c r="DT25" s="623"/>
      <c r="DU25" s="623"/>
      <c r="DV25" s="624"/>
      <c r="DW25" s="596">
        <v>22.1</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333940</v>
      </c>
      <c r="CS26" s="592"/>
      <c r="CT26" s="592"/>
      <c r="CU26" s="592"/>
      <c r="CV26" s="592"/>
      <c r="CW26" s="592"/>
      <c r="CX26" s="592"/>
      <c r="CY26" s="593"/>
      <c r="CZ26" s="625">
        <v>10.6</v>
      </c>
      <c r="DA26" s="626"/>
      <c r="DB26" s="626"/>
      <c r="DC26" s="627"/>
      <c r="DD26" s="600">
        <v>256958</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247703</v>
      </c>
      <c r="S27" s="592"/>
      <c r="T27" s="592"/>
      <c r="U27" s="592"/>
      <c r="V27" s="592"/>
      <c r="W27" s="592"/>
      <c r="X27" s="592"/>
      <c r="Y27" s="593"/>
      <c r="Z27" s="594">
        <v>7.6</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392835</v>
      </c>
      <c r="BH27" s="592"/>
      <c r="BI27" s="592"/>
      <c r="BJ27" s="592"/>
      <c r="BK27" s="592"/>
      <c r="BL27" s="592"/>
      <c r="BM27" s="592"/>
      <c r="BN27" s="593"/>
      <c r="BO27" s="594">
        <v>100</v>
      </c>
      <c r="BP27" s="594"/>
      <c r="BQ27" s="594"/>
      <c r="BR27" s="594"/>
      <c r="BS27" s="600">
        <v>16862</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199409</v>
      </c>
      <c r="CS27" s="623"/>
      <c r="CT27" s="623"/>
      <c r="CU27" s="623"/>
      <c r="CV27" s="623"/>
      <c r="CW27" s="623"/>
      <c r="CX27" s="623"/>
      <c r="CY27" s="624"/>
      <c r="CZ27" s="625">
        <v>6.3</v>
      </c>
      <c r="DA27" s="626"/>
      <c r="DB27" s="626"/>
      <c r="DC27" s="627"/>
      <c r="DD27" s="600">
        <v>65127</v>
      </c>
      <c r="DE27" s="623"/>
      <c r="DF27" s="623"/>
      <c r="DG27" s="623"/>
      <c r="DH27" s="623"/>
      <c r="DI27" s="623"/>
      <c r="DJ27" s="623"/>
      <c r="DK27" s="624"/>
      <c r="DL27" s="600">
        <v>65127</v>
      </c>
      <c r="DM27" s="623"/>
      <c r="DN27" s="623"/>
      <c r="DO27" s="623"/>
      <c r="DP27" s="623"/>
      <c r="DQ27" s="623"/>
      <c r="DR27" s="623"/>
      <c r="DS27" s="623"/>
      <c r="DT27" s="623"/>
      <c r="DU27" s="623"/>
      <c r="DV27" s="624"/>
      <c r="DW27" s="596">
        <v>3.1</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1026</v>
      </c>
      <c r="S28" s="592"/>
      <c r="T28" s="592"/>
      <c r="U28" s="592"/>
      <c r="V28" s="592"/>
      <c r="W28" s="592"/>
      <c r="X28" s="592"/>
      <c r="Y28" s="593"/>
      <c r="Z28" s="594">
        <v>0</v>
      </c>
      <c r="AA28" s="594"/>
      <c r="AB28" s="594"/>
      <c r="AC28" s="594"/>
      <c r="AD28" s="595">
        <v>71</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376039</v>
      </c>
      <c r="CS28" s="592"/>
      <c r="CT28" s="592"/>
      <c r="CU28" s="592"/>
      <c r="CV28" s="592"/>
      <c r="CW28" s="592"/>
      <c r="CX28" s="592"/>
      <c r="CY28" s="593"/>
      <c r="CZ28" s="625">
        <v>11.9</v>
      </c>
      <c r="DA28" s="626"/>
      <c r="DB28" s="626"/>
      <c r="DC28" s="627"/>
      <c r="DD28" s="600">
        <v>372337</v>
      </c>
      <c r="DE28" s="592"/>
      <c r="DF28" s="592"/>
      <c r="DG28" s="592"/>
      <c r="DH28" s="592"/>
      <c r="DI28" s="592"/>
      <c r="DJ28" s="592"/>
      <c r="DK28" s="593"/>
      <c r="DL28" s="600">
        <v>372193</v>
      </c>
      <c r="DM28" s="592"/>
      <c r="DN28" s="592"/>
      <c r="DO28" s="592"/>
      <c r="DP28" s="592"/>
      <c r="DQ28" s="592"/>
      <c r="DR28" s="592"/>
      <c r="DS28" s="592"/>
      <c r="DT28" s="592"/>
      <c r="DU28" s="592"/>
      <c r="DV28" s="593"/>
      <c r="DW28" s="596">
        <v>17.8</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455</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375803</v>
      </c>
      <c r="CS29" s="623"/>
      <c r="CT29" s="623"/>
      <c r="CU29" s="623"/>
      <c r="CV29" s="623"/>
      <c r="CW29" s="623"/>
      <c r="CX29" s="623"/>
      <c r="CY29" s="624"/>
      <c r="CZ29" s="625">
        <v>11.9</v>
      </c>
      <c r="DA29" s="626"/>
      <c r="DB29" s="626"/>
      <c r="DC29" s="627"/>
      <c r="DD29" s="600">
        <v>372101</v>
      </c>
      <c r="DE29" s="623"/>
      <c r="DF29" s="623"/>
      <c r="DG29" s="623"/>
      <c r="DH29" s="623"/>
      <c r="DI29" s="623"/>
      <c r="DJ29" s="623"/>
      <c r="DK29" s="624"/>
      <c r="DL29" s="600">
        <v>371957</v>
      </c>
      <c r="DM29" s="623"/>
      <c r="DN29" s="623"/>
      <c r="DO29" s="623"/>
      <c r="DP29" s="623"/>
      <c r="DQ29" s="623"/>
      <c r="DR29" s="623"/>
      <c r="DS29" s="623"/>
      <c r="DT29" s="623"/>
      <c r="DU29" s="623"/>
      <c r="DV29" s="624"/>
      <c r="DW29" s="596">
        <v>17.8</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6000</v>
      </c>
      <c r="S30" s="592"/>
      <c r="T30" s="592"/>
      <c r="U30" s="592"/>
      <c r="V30" s="592"/>
      <c r="W30" s="592"/>
      <c r="X30" s="592"/>
      <c r="Y30" s="593"/>
      <c r="Z30" s="594">
        <v>0.2</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97.6</v>
      </c>
      <c r="BH30" s="650"/>
      <c r="BI30" s="650"/>
      <c r="BJ30" s="650"/>
      <c r="BK30" s="650"/>
      <c r="BL30" s="650"/>
      <c r="BM30" s="586">
        <v>90.8</v>
      </c>
      <c r="BN30" s="650"/>
      <c r="BO30" s="650"/>
      <c r="BP30" s="650"/>
      <c r="BQ30" s="651"/>
      <c r="BR30" s="649">
        <v>97.9</v>
      </c>
      <c r="BS30" s="650"/>
      <c r="BT30" s="650"/>
      <c r="BU30" s="650"/>
      <c r="BV30" s="650"/>
      <c r="BW30" s="650"/>
      <c r="BX30" s="586">
        <v>91.1</v>
      </c>
      <c r="BY30" s="650"/>
      <c r="BZ30" s="650"/>
      <c r="CA30" s="650"/>
      <c r="CB30" s="651"/>
      <c r="CD30" s="654"/>
      <c r="CE30" s="655"/>
      <c r="CF30" s="605" t="s">
        <v>291</v>
      </c>
      <c r="CG30" s="606"/>
      <c r="CH30" s="606"/>
      <c r="CI30" s="606"/>
      <c r="CJ30" s="606"/>
      <c r="CK30" s="606"/>
      <c r="CL30" s="606"/>
      <c r="CM30" s="606"/>
      <c r="CN30" s="606"/>
      <c r="CO30" s="606"/>
      <c r="CP30" s="606"/>
      <c r="CQ30" s="607"/>
      <c r="CR30" s="591">
        <v>332774</v>
      </c>
      <c r="CS30" s="592"/>
      <c r="CT30" s="592"/>
      <c r="CU30" s="592"/>
      <c r="CV30" s="592"/>
      <c r="CW30" s="592"/>
      <c r="CX30" s="592"/>
      <c r="CY30" s="593"/>
      <c r="CZ30" s="625">
        <v>10.5</v>
      </c>
      <c r="DA30" s="626"/>
      <c r="DB30" s="626"/>
      <c r="DC30" s="627"/>
      <c r="DD30" s="600">
        <v>329072</v>
      </c>
      <c r="DE30" s="592"/>
      <c r="DF30" s="592"/>
      <c r="DG30" s="592"/>
      <c r="DH30" s="592"/>
      <c r="DI30" s="592"/>
      <c r="DJ30" s="592"/>
      <c r="DK30" s="593"/>
      <c r="DL30" s="600">
        <v>328928</v>
      </c>
      <c r="DM30" s="592"/>
      <c r="DN30" s="592"/>
      <c r="DO30" s="592"/>
      <c r="DP30" s="592"/>
      <c r="DQ30" s="592"/>
      <c r="DR30" s="592"/>
      <c r="DS30" s="592"/>
      <c r="DT30" s="592"/>
      <c r="DU30" s="592"/>
      <c r="DV30" s="593"/>
      <c r="DW30" s="596">
        <v>15.7</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86347</v>
      </c>
      <c r="S31" s="592"/>
      <c r="T31" s="592"/>
      <c r="U31" s="592"/>
      <c r="V31" s="592"/>
      <c r="W31" s="592"/>
      <c r="X31" s="592"/>
      <c r="Y31" s="593"/>
      <c r="Z31" s="594">
        <v>2.6</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98.1</v>
      </c>
      <c r="BH31" s="623"/>
      <c r="BI31" s="623"/>
      <c r="BJ31" s="623"/>
      <c r="BK31" s="623"/>
      <c r="BL31" s="623"/>
      <c r="BM31" s="597">
        <v>89.9</v>
      </c>
      <c r="BN31" s="647"/>
      <c r="BO31" s="647"/>
      <c r="BP31" s="647"/>
      <c r="BQ31" s="648"/>
      <c r="BR31" s="646">
        <v>98.2</v>
      </c>
      <c r="BS31" s="623"/>
      <c r="BT31" s="623"/>
      <c r="BU31" s="623"/>
      <c r="BV31" s="623"/>
      <c r="BW31" s="623"/>
      <c r="BX31" s="597">
        <v>89.8</v>
      </c>
      <c r="BY31" s="647"/>
      <c r="BZ31" s="647"/>
      <c r="CA31" s="647"/>
      <c r="CB31" s="648"/>
      <c r="CD31" s="654"/>
      <c r="CE31" s="655"/>
      <c r="CF31" s="605" t="s">
        <v>295</v>
      </c>
      <c r="CG31" s="606"/>
      <c r="CH31" s="606"/>
      <c r="CI31" s="606"/>
      <c r="CJ31" s="606"/>
      <c r="CK31" s="606"/>
      <c r="CL31" s="606"/>
      <c r="CM31" s="606"/>
      <c r="CN31" s="606"/>
      <c r="CO31" s="606"/>
      <c r="CP31" s="606"/>
      <c r="CQ31" s="607"/>
      <c r="CR31" s="591">
        <v>43029</v>
      </c>
      <c r="CS31" s="623"/>
      <c r="CT31" s="623"/>
      <c r="CU31" s="623"/>
      <c r="CV31" s="623"/>
      <c r="CW31" s="623"/>
      <c r="CX31" s="623"/>
      <c r="CY31" s="624"/>
      <c r="CZ31" s="625">
        <v>1.4</v>
      </c>
      <c r="DA31" s="626"/>
      <c r="DB31" s="626"/>
      <c r="DC31" s="627"/>
      <c r="DD31" s="600">
        <v>43029</v>
      </c>
      <c r="DE31" s="623"/>
      <c r="DF31" s="623"/>
      <c r="DG31" s="623"/>
      <c r="DH31" s="623"/>
      <c r="DI31" s="623"/>
      <c r="DJ31" s="623"/>
      <c r="DK31" s="624"/>
      <c r="DL31" s="600">
        <v>43029</v>
      </c>
      <c r="DM31" s="623"/>
      <c r="DN31" s="623"/>
      <c r="DO31" s="623"/>
      <c r="DP31" s="623"/>
      <c r="DQ31" s="623"/>
      <c r="DR31" s="623"/>
      <c r="DS31" s="623"/>
      <c r="DT31" s="623"/>
      <c r="DU31" s="623"/>
      <c r="DV31" s="624"/>
      <c r="DW31" s="596">
        <v>2.1</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46267</v>
      </c>
      <c r="S32" s="592"/>
      <c r="T32" s="592"/>
      <c r="U32" s="592"/>
      <c r="V32" s="592"/>
      <c r="W32" s="592"/>
      <c r="X32" s="592"/>
      <c r="Y32" s="593"/>
      <c r="Z32" s="594">
        <v>1.4</v>
      </c>
      <c r="AA32" s="594"/>
      <c r="AB32" s="594"/>
      <c r="AC32" s="594"/>
      <c r="AD32" s="595">
        <v>71</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96.9</v>
      </c>
      <c r="BH32" s="659"/>
      <c r="BI32" s="659"/>
      <c r="BJ32" s="659"/>
      <c r="BK32" s="659"/>
      <c r="BL32" s="659"/>
      <c r="BM32" s="660">
        <v>90.5</v>
      </c>
      <c r="BN32" s="659"/>
      <c r="BO32" s="659"/>
      <c r="BP32" s="659"/>
      <c r="BQ32" s="661"/>
      <c r="BR32" s="658">
        <v>97.4</v>
      </c>
      <c r="BS32" s="659"/>
      <c r="BT32" s="659"/>
      <c r="BU32" s="659"/>
      <c r="BV32" s="659"/>
      <c r="BW32" s="659"/>
      <c r="BX32" s="660">
        <v>91.2</v>
      </c>
      <c r="BY32" s="659"/>
      <c r="BZ32" s="659"/>
      <c r="CA32" s="659"/>
      <c r="CB32" s="661"/>
      <c r="CD32" s="656"/>
      <c r="CE32" s="657"/>
      <c r="CF32" s="605" t="s">
        <v>298</v>
      </c>
      <c r="CG32" s="606"/>
      <c r="CH32" s="606"/>
      <c r="CI32" s="606"/>
      <c r="CJ32" s="606"/>
      <c r="CK32" s="606"/>
      <c r="CL32" s="606"/>
      <c r="CM32" s="606"/>
      <c r="CN32" s="606"/>
      <c r="CO32" s="606"/>
      <c r="CP32" s="606"/>
      <c r="CQ32" s="607"/>
      <c r="CR32" s="591">
        <v>236</v>
      </c>
      <c r="CS32" s="592"/>
      <c r="CT32" s="592"/>
      <c r="CU32" s="592"/>
      <c r="CV32" s="592"/>
      <c r="CW32" s="592"/>
      <c r="CX32" s="592"/>
      <c r="CY32" s="593"/>
      <c r="CZ32" s="625">
        <v>0</v>
      </c>
      <c r="DA32" s="626"/>
      <c r="DB32" s="626"/>
      <c r="DC32" s="627"/>
      <c r="DD32" s="600">
        <v>236</v>
      </c>
      <c r="DE32" s="592"/>
      <c r="DF32" s="592"/>
      <c r="DG32" s="592"/>
      <c r="DH32" s="592"/>
      <c r="DI32" s="592"/>
      <c r="DJ32" s="592"/>
      <c r="DK32" s="593"/>
      <c r="DL32" s="600">
        <v>236</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446600</v>
      </c>
      <c r="S33" s="592"/>
      <c r="T33" s="592"/>
      <c r="U33" s="592"/>
      <c r="V33" s="592"/>
      <c r="W33" s="592"/>
      <c r="X33" s="592"/>
      <c r="Y33" s="593"/>
      <c r="Z33" s="594">
        <v>13.6</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1588836</v>
      </c>
      <c r="CS33" s="623"/>
      <c r="CT33" s="623"/>
      <c r="CU33" s="623"/>
      <c r="CV33" s="623"/>
      <c r="CW33" s="623"/>
      <c r="CX33" s="623"/>
      <c r="CY33" s="624"/>
      <c r="CZ33" s="625">
        <v>50.4</v>
      </c>
      <c r="DA33" s="626"/>
      <c r="DB33" s="626"/>
      <c r="DC33" s="627"/>
      <c r="DD33" s="600">
        <v>1318844</v>
      </c>
      <c r="DE33" s="623"/>
      <c r="DF33" s="623"/>
      <c r="DG33" s="623"/>
      <c r="DH33" s="623"/>
      <c r="DI33" s="623"/>
      <c r="DJ33" s="623"/>
      <c r="DK33" s="624"/>
      <c r="DL33" s="600">
        <v>968535</v>
      </c>
      <c r="DM33" s="623"/>
      <c r="DN33" s="623"/>
      <c r="DO33" s="623"/>
      <c r="DP33" s="623"/>
      <c r="DQ33" s="623"/>
      <c r="DR33" s="623"/>
      <c r="DS33" s="623"/>
      <c r="DT33" s="623"/>
      <c r="DU33" s="623"/>
      <c r="DV33" s="624"/>
      <c r="DW33" s="596">
        <v>46.3</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235201</v>
      </c>
      <c r="CS34" s="592"/>
      <c r="CT34" s="592"/>
      <c r="CU34" s="592"/>
      <c r="CV34" s="592"/>
      <c r="CW34" s="592"/>
      <c r="CX34" s="592"/>
      <c r="CY34" s="593"/>
      <c r="CZ34" s="625">
        <v>7.5</v>
      </c>
      <c r="DA34" s="626"/>
      <c r="DB34" s="626"/>
      <c r="DC34" s="627"/>
      <c r="DD34" s="600">
        <v>143340</v>
      </c>
      <c r="DE34" s="592"/>
      <c r="DF34" s="592"/>
      <c r="DG34" s="592"/>
      <c r="DH34" s="592"/>
      <c r="DI34" s="592"/>
      <c r="DJ34" s="592"/>
      <c r="DK34" s="593"/>
      <c r="DL34" s="600">
        <v>117390</v>
      </c>
      <c r="DM34" s="592"/>
      <c r="DN34" s="592"/>
      <c r="DO34" s="592"/>
      <c r="DP34" s="592"/>
      <c r="DQ34" s="592"/>
      <c r="DR34" s="592"/>
      <c r="DS34" s="592"/>
      <c r="DT34" s="592"/>
      <c r="DU34" s="592"/>
      <c r="DV34" s="593"/>
      <c r="DW34" s="596">
        <v>5.6</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116700</v>
      </c>
      <c r="S35" s="592"/>
      <c r="T35" s="592"/>
      <c r="U35" s="592"/>
      <c r="V35" s="592"/>
      <c r="W35" s="592"/>
      <c r="X35" s="592"/>
      <c r="Y35" s="593"/>
      <c r="Z35" s="594">
        <v>3.6</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405186</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833</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7831</v>
      </c>
      <c r="CS35" s="623"/>
      <c r="CT35" s="623"/>
      <c r="CU35" s="623"/>
      <c r="CV35" s="623"/>
      <c r="CW35" s="623"/>
      <c r="CX35" s="623"/>
      <c r="CY35" s="624"/>
      <c r="CZ35" s="625">
        <v>0.2</v>
      </c>
      <c r="DA35" s="626"/>
      <c r="DB35" s="626"/>
      <c r="DC35" s="627"/>
      <c r="DD35" s="600">
        <v>6037</v>
      </c>
      <c r="DE35" s="623"/>
      <c r="DF35" s="623"/>
      <c r="DG35" s="623"/>
      <c r="DH35" s="623"/>
      <c r="DI35" s="623"/>
      <c r="DJ35" s="623"/>
      <c r="DK35" s="624"/>
      <c r="DL35" s="600">
        <v>769</v>
      </c>
      <c r="DM35" s="623"/>
      <c r="DN35" s="623"/>
      <c r="DO35" s="623"/>
      <c r="DP35" s="623"/>
      <c r="DQ35" s="623"/>
      <c r="DR35" s="623"/>
      <c r="DS35" s="623"/>
      <c r="DT35" s="623"/>
      <c r="DU35" s="623"/>
      <c r="DV35" s="624"/>
      <c r="DW35" s="596">
        <v>0</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3275529</v>
      </c>
      <c r="S36" s="664"/>
      <c r="T36" s="664"/>
      <c r="U36" s="664"/>
      <c r="V36" s="664"/>
      <c r="W36" s="664"/>
      <c r="X36" s="664"/>
      <c r="Y36" s="665"/>
      <c r="Z36" s="666">
        <v>100</v>
      </c>
      <c r="AA36" s="666"/>
      <c r="AB36" s="666"/>
      <c r="AC36" s="666"/>
      <c r="AD36" s="667">
        <v>1974908</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119100</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-16726</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782968</v>
      </c>
      <c r="CS36" s="592"/>
      <c r="CT36" s="592"/>
      <c r="CU36" s="592"/>
      <c r="CV36" s="592"/>
      <c r="CW36" s="592"/>
      <c r="CX36" s="592"/>
      <c r="CY36" s="593"/>
      <c r="CZ36" s="625">
        <v>24.8</v>
      </c>
      <c r="DA36" s="626"/>
      <c r="DB36" s="626"/>
      <c r="DC36" s="627"/>
      <c r="DD36" s="600">
        <v>659776</v>
      </c>
      <c r="DE36" s="592"/>
      <c r="DF36" s="592"/>
      <c r="DG36" s="592"/>
      <c r="DH36" s="592"/>
      <c r="DI36" s="592"/>
      <c r="DJ36" s="592"/>
      <c r="DK36" s="593"/>
      <c r="DL36" s="600">
        <v>621488</v>
      </c>
      <c r="DM36" s="592"/>
      <c r="DN36" s="592"/>
      <c r="DO36" s="592"/>
      <c r="DP36" s="592"/>
      <c r="DQ36" s="592"/>
      <c r="DR36" s="592"/>
      <c r="DS36" s="592"/>
      <c r="DT36" s="592"/>
      <c r="DU36" s="592"/>
      <c r="DV36" s="593"/>
      <c r="DW36" s="596">
        <v>29.7</v>
      </c>
      <c r="DX36" s="621"/>
      <c r="DY36" s="621"/>
      <c r="DZ36" s="621"/>
      <c r="EA36" s="621"/>
      <c r="EB36" s="621"/>
      <c r="EC36" s="622"/>
    </row>
    <row r="37" spans="2:133" ht="11.25" customHeight="1">
      <c r="AQ37" s="670" t="s">
        <v>313</v>
      </c>
      <c r="AR37" s="671"/>
      <c r="AS37" s="671"/>
      <c r="AT37" s="671"/>
      <c r="AU37" s="671"/>
      <c r="AV37" s="671"/>
      <c r="AW37" s="671"/>
      <c r="AX37" s="671"/>
      <c r="AY37" s="672"/>
      <c r="AZ37" s="591">
        <v>62328</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897</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575455</v>
      </c>
      <c r="CS37" s="623"/>
      <c r="CT37" s="623"/>
      <c r="CU37" s="623"/>
      <c r="CV37" s="623"/>
      <c r="CW37" s="623"/>
      <c r="CX37" s="623"/>
      <c r="CY37" s="624"/>
      <c r="CZ37" s="625">
        <v>18.2</v>
      </c>
      <c r="DA37" s="626"/>
      <c r="DB37" s="626"/>
      <c r="DC37" s="627"/>
      <c r="DD37" s="600">
        <v>558894</v>
      </c>
      <c r="DE37" s="623"/>
      <c r="DF37" s="623"/>
      <c r="DG37" s="623"/>
      <c r="DH37" s="623"/>
      <c r="DI37" s="623"/>
      <c r="DJ37" s="623"/>
      <c r="DK37" s="624"/>
      <c r="DL37" s="600">
        <v>543787</v>
      </c>
      <c r="DM37" s="623"/>
      <c r="DN37" s="623"/>
      <c r="DO37" s="623"/>
      <c r="DP37" s="623"/>
      <c r="DQ37" s="623"/>
      <c r="DR37" s="623"/>
      <c r="DS37" s="623"/>
      <c r="DT37" s="623"/>
      <c r="DU37" s="623"/>
      <c r="DV37" s="624"/>
      <c r="DW37" s="596">
        <v>26</v>
      </c>
      <c r="DX37" s="621"/>
      <c r="DY37" s="621"/>
      <c r="DZ37" s="621"/>
      <c r="EA37" s="621"/>
      <c r="EB37" s="621"/>
      <c r="EC37" s="622"/>
    </row>
    <row r="38" spans="2:133" ht="11.25" customHeight="1">
      <c r="AQ38" s="670" t="s">
        <v>316</v>
      </c>
      <c r="AR38" s="671"/>
      <c r="AS38" s="671"/>
      <c r="AT38" s="671"/>
      <c r="AU38" s="671"/>
      <c r="AV38" s="671"/>
      <c r="AW38" s="671"/>
      <c r="AX38" s="671"/>
      <c r="AY38" s="672"/>
      <c r="AZ38" s="591">
        <v>36354</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1759</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368832</v>
      </c>
      <c r="CS38" s="592"/>
      <c r="CT38" s="592"/>
      <c r="CU38" s="592"/>
      <c r="CV38" s="592"/>
      <c r="CW38" s="592"/>
      <c r="CX38" s="592"/>
      <c r="CY38" s="593"/>
      <c r="CZ38" s="625">
        <v>11.7</v>
      </c>
      <c r="DA38" s="626"/>
      <c r="DB38" s="626"/>
      <c r="DC38" s="627"/>
      <c r="DD38" s="600">
        <v>332674</v>
      </c>
      <c r="DE38" s="592"/>
      <c r="DF38" s="592"/>
      <c r="DG38" s="592"/>
      <c r="DH38" s="592"/>
      <c r="DI38" s="592"/>
      <c r="DJ38" s="592"/>
      <c r="DK38" s="593"/>
      <c r="DL38" s="600">
        <v>228888</v>
      </c>
      <c r="DM38" s="592"/>
      <c r="DN38" s="592"/>
      <c r="DO38" s="592"/>
      <c r="DP38" s="592"/>
      <c r="DQ38" s="592"/>
      <c r="DR38" s="592"/>
      <c r="DS38" s="592"/>
      <c r="DT38" s="592"/>
      <c r="DU38" s="592"/>
      <c r="DV38" s="593"/>
      <c r="DW38" s="596">
        <v>10.9</v>
      </c>
      <c r="DX38" s="621"/>
      <c r="DY38" s="621"/>
      <c r="DZ38" s="621"/>
      <c r="EA38" s="621"/>
      <c r="EB38" s="621"/>
      <c r="EC38" s="622"/>
    </row>
    <row r="39" spans="2:133" ht="11.25" customHeight="1">
      <c r="AQ39" s="670" t="s">
        <v>319</v>
      </c>
      <c r="AR39" s="671"/>
      <c r="AS39" s="671"/>
      <c r="AT39" s="671"/>
      <c r="AU39" s="671"/>
      <c r="AV39" s="671"/>
      <c r="AW39" s="671"/>
      <c r="AX39" s="671"/>
      <c r="AY39" s="672"/>
      <c r="AZ39" s="591">
        <v>14196</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101</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194004</v>
      </c>
      <c r="CS39" s="623"/>
      <c r="CT39" s="623"/>
      <c r="CU39" s="623"/>
      <c r="CV39" s="623"/>
      <c r="CW39" s="623"/>
      <c r="CX39" s="623"/>
      <c r="CY39" s="624"/>
      <c r="CZ39" s="625">
        <v>6.1</v>
      </c>
      <c r="DA39" s="626"/>
      <c r="DB39" s="626"/>
      <c r="DC39" s="627"/>
      <c r="DD39" s="600">
        <v>177017</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65934</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109</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t="s">
        <v>323</v>
      </c>
      <c r="CS40" s="592"/>
      <c r="CT40" s="592"/>
      <c r="CU40" s="592"/>
      <c r="CV40" s="592"/>
      <c r="CW40" s="592"/>
      <c r="CX40" s="592"/>
      <c r="CY40" s="593"/>
      <c r="CZ40" s="625" t="s">
        <v>323</v>
      </c>
      <c r="DA40" s="626"/>
      <c r="DB40" s="626"/>
      <c r="DC40" s="627"/>
      <c r="DD40" s="600" t="s">
        <v>323</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319</v>
      </c>
      <c r="AR41" s="612"/>
      <c r="AS41" s="612"/>
      <c r="AT41" s="612"/>
      <c r="AU41" s="612"/>
      <c r="AV41" s="612"/>
      <c r="AW41" s="612"/>
      <c r="AX41" s="612"/>
      <c r="AY41" s="613"/>
      <c r="AZ41" s="663">
        <v>107274</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282</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428936</v>
      </c>
      <c r="CS42" s="592"/>
      <c r="CT42" s="592"/>
      <c r="CU42" s="592"/>
      <c r="CV42" s="592"/>
      <c r="CW42" s="592"/>
      <c r="CX42" s="592"/>
      <c r="CY42" s="593"/>
      <c r="CZ42" s="625">
        <v>13.6</v>
      </c>
      <c r="DA42" s="674"/>
      <c r="DB42" s="674"/>
      <c r="DC42" s="675"/>
      <c r="DD42" s="600">
        <v>49905</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16254</v>
      </c>
      <c r="CS43" s="623"/>
      <c r="CT43" s="623"/>
      <c r="CU43" s="623"/>
      <c r="CV43" s="623"/>
      <c r="CW43" s="623"/>
      <c r="CX43" s="623"/>
      <c r="CY43" s="624"/>
      <c r="CZ43" s="625">
        <v>0.5</v>
      </c>
      <c r="DA43" s="626"/>
      <c r="DB43" s="626"/>
      <c r="DC43" s="627"/>
      <c r="DD43" s="600">
        <v>707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286</v>
      </c>
      <c r="CE44" s="698"/>
      <c r="CF44" s="588" t="s">
        <v>335</v>
      </c>
      <c r="CG44" s="589"/>
      <c r="CH44" s="589"/>
      <c r="CI44" s="589"/>
      <c r="CJ44" s="589"/>
      <c r="CK44" s="589"/>
      <c r="CL44" s="589"/>
      <c r="CM44" s="589"/>
      <c r="CN44" s="589"/>
      <c r="CO44" s="589"/>
      <c r="CP44" s="589"/>
      <c r="CQ44" s="590"/>
      <c r="CR44" s="591">
        <v>382834</v>
      </c>
      <c r="CS44" s="592"/>
      <c r="CT44" s="592"/>
      <c r="CU44" s="592"/>
      <c r="CV44" s="592"/>
      <c r="CW44" s="592"/>
      <c r="CX44" s="592"/>
      <c r="CY44" s="593"/>
      <c r="CZ44" s="625">
        <v>12.1</v>
      </c>
      <c r="DA44" s="674"/>
      <c r="DB44" s="674"/>
      <c r="DC44" s="675"/>
      <c r="DD44" s="600">
        <v>45231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109262</v>
      </c>
      <c r="CS45" s="623"/>
      <c r="CT45" s="623"/>
      <c r="CU45" s="623"/>
      <c r="CV45" s="623"/>
      <c r="CW45" s="623"/>
      <c r="CX45" s="623"/>
      <c r="CY45" s="624"/>
      <c r="CZ45" s="625">
        <v>3.5</v>
      </c>
      <c r="DA45" s="626"/>
      <c r="DB45" s="626"/>
      <c r="DC45" s="627"/>
      <c r="DD45" s="600">
        <v>863</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273572</v>
      </c>
      <c r="CS46" s="592"/>
      <c r="CT46" s="592"/>
      <c r="CU46" s="592"/>
      <c r="CV46" s="592"/>
      <c r="CW46" s="592"/>
      <c r="CX46" s="592"/>
      <c r="CY46" s="593"/>
      <c r="CZ46" s="625">
        <v>8.6999999999999993</v>
      </c>
      <c r="DA46" s="674"/>
      <c r="DB46" s="674"/>
      <c r="DC46" s="675"/>
      <c r="DD46" s="600">
        <v>44368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46102</v>
      </c>
      <c r="CS47" s="623"/>
      <c r="CT47" s="623"/>
      <c r="CU47" s="623"/>
      <c r="CV47" s="623"/>
      <c r="CW47" s="623"/>
      <c r="CX47" s="623"/>
      <c r="CY47" s="624"/>
      <c r="CZ47" s="625">
        <v>1.5</v>
      </c>
      <c r="DA47" s="626"/>
      <c r="DB47" s="626"/>
      <c r="DC47" s="627"/>
      <c r="DD47" s="600">
        <v>4674</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3155321</v>
      </c>
      <c r="CS49" s="659"/>
      <c r="CT49" s="659"/>
      <c r="CU49" s="659"/>
      <c r="CV49" s="659"/>
      <c r="CW49" s="659"/>
      <c r="CX49" s="659"/>
      <c r="CY49" s="686"/>
      <c r="CZ49" s="687">
        <v>100</v>
      </c>
      <c r="DA49" s="688"/>
      <c r="DB49" s="688"/>
      <c r="DC49" s="689"/>
      <c r="DD49" s="690">
        <v>2273887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8" scale="96"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V79" sqref="V79:Z7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3276</v>
      </c>
      <c r="R7" s="721"/>
      <c r="S7" s="721"/>
      <c r="T7" s="721"/>
      <c r="U7" s="721"/>
      <c r="V7" s="721">
        <v>3156</v>
      </c>
      <c r="W7" s="721"/>
      <c r="X7" s="721"/>
      <c r="Y7" s="721"/>
      <c r="Z7" s="721"/>
      <c r="AA7" s="721">
        <v>120</v>
      </c>
      <c r="AB7" s="721"/>
      <c r="AC7" s="721"/>
      <c r="AD7" s="721"/>
      <c r="AE7" s="722"/>
      <c r="AF7" s="723">
        <v>85</v>
      </c>
      <c r="AG7" s="724"/>
      <c r="AH7" s="724"/>
      <c r="AI7" s="724"/>
      <c r="AJ7" s="725"/>
      <c r="AK7" s="760">
        <v>6</v>
      </c>
      <c r="AL7" s="761"/>
      <c r="AM7" s="761"/>
      <c r="AN7" s="761"/>
      <c r="AO7" s="761"/>
      <c r="AP7" s="761">
        <v>3455</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549</v>
      </c>
      <c r="BT7" s="765"/>
      <c r="BU7" s="765"/>
      <c r="BV7" s="765"/>
      <c r="BW7" s="765"/>
      <c r="BX7" s="765"/>
      <c r="BY7" s="765"/>
      <c r="BZ7" s="765"/>
      <c r="CA7" s="765"/>
      <c r="CB7" s="765"/>
      <c r="CC7" s="765"/>
      <c r="CD7" s="765"/>
      <c r="CE7" s="765"/>
      <c r="CF7" s="765"/>
      <c r="CG7" s="766"/>
      <c r="CH7" s="757">
        <v>2</v>
      </c>
      <c r="CI7" s="758"/>
      <c r="CJ7" s="758"/>
      <c r="CK7" s="758"/>
      <c r="CL7" s="759"/>
      <c r="CM7" s="757">
        <v>12</v>
      </c>
      <c r="CN7" s="758"/>
      <c r="CO7" s="758"/>
      <c r="CP7" s="758"/>
      <c r="CQ7" s="759"/>
      <c r="CR7" s="757">
        <v>1</v>
      </c>
      <c r="CS7" s="758"/>
      <c r="CT7" s="758"/>
      <c r="CU7" s="758"/>
      <c r="CV7" s="759"/>
      <c r="CW7" s="757" t="s">
        <v>546</v>
      </c>
      <c r="CX7" s="758"/>
      <c r="CY7" s="758"/>
      <c r="CZ7" s="758"/>
      <c r="DA7" s="759"/>
      <c r="DB7" s="757" t="s">
        <v>546</v>
      </c>
      <c r="DC7" s="758"/>
      <c r="DD7" s="758"/>
      <c r="DE7" s="758"/>
      <c r="DF7" s="759"/>
      <c r="DG7" s="757" t="s">
        <v>550</v>
      </c>
      <c r="DH7" s="758"/>
      <c r="DI7" s="758"/>
      <c r="DJ7" s="758"/>
      <c r="DK7" s="759"/>
      <c r="DL7" s="757" t="s">
        <v>546</v>
      </c>
      <c r="DM7" s="758"/>
      <c r="DN7" s="758"/>
      <c r="DO7" s="758"/>
      <c r="DP7" s="759"/>
      <c r="DQ7" s="757" t="s">
        <v>546</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6" t="s">
        <v>366</v>
      </c>
      <c r="C23" s="777"/>
      <c r="D23" s="777"/>
      <c r="E23" s="777"/>
      <c r="F23" s="777"/>
      <c r="G23" s="777"/>
      <c r="H23" s="777"/>
      <c r="I23" s="777"/>
      <c r="J23" s="777"/>
      <c r="K23" s="777"/>
      <c r="L23" s="777"/>
      <c r="M23" s="777"/>
      <c r="N23" s="777"/>
      <c r="O23" s="777"/>
      <c r="P23" s="778"/>
      <c r="Q23" s="779">
        <v>3276</v>
      </c>
      <c r="R23" s="780"/>
      <c r="S23" s="780"/>
      <c r="T23" s="780"/>
      <c r="U23" s="780"/>
      <c r="V23" s="780">
        <v>3156</v>
      </c>
      <c r="W23" s="780"/>
      <c r="X23" s="780"/>
      <c r="Y23" s="780"/>
      <c r="Z23" s="780"/>
      <c r="AA23" s="780">
        <v>120</v>
      </c>
      <c r="AB23" s="780"/>
      <c r="AC23" s="780"/>
      <c r="AD23" s="780"/>
      <c r="AE23" s="781"/>
      <c r="AF23" s="782">
        <v>85</v>
      </c>
      <c r="AG23" s="780"/>
      <c r="AH23" s="780"/>
      <c r="AI23" s="780"/>
      <c r="AJ23" s="783"/>
      <c r="AK23" s="784"/>
      <c r="AL23" s="785"/>
      <c r="AM23" s="785"/>
      <c r="AN23" s="785"/>
      <c r="AO23" s="785"/>
      <c r="AP23" s="780">
        <v>3455</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08">
        <v>736</v>
      </c>
      <c r="R28" s="809"/>
      <c r="S28" s="809"/>
      <c r="T28" s="809"/>
      <c r="U28" s="809"/>
      <c r="V28" s="809">
        <v>735</v>
      </c>
      <c r="W28" s="809"/>
      <c r="X28" s="809"/>
      <c r="Y28" s="809"/>
      <c r="Z28" s="809"/>
      <c r="AA28" s="809">
        <v>1</v>
      </c>
      <c r="AB28" s="809"/>
      <c r="AC28" s="809"/>
      <c r="AD28" s="809"/>
      <c r="AE28" s="810"/>
      <c r="AF28" s="811">
        <v>1</v>
      </c>
      <c r="AG28" s="809"/>
      <c r="AH28" s="809"/>
      <c r="AI28" s="809"/>
      <c r="AJ28" s="812"/>
      <c r="AK28" s="813">
        <v>51</v>
      </c>
      <c r="AL28" s="804"/>
      <c r="AM28" s="804"/>
      <c r="AN28" s="804"/>
      <c r="AO28" s="804"/>
      <c r="AP28" s="804">
        <v>20</v>
      </c>
      <c r="AQ28" s="804"/>
      <c r="AR28" s="804"/>
      <c r="AS28" s="804"/>
      <c r="AT28" s="804"/>
      <c r="AU28" s="804" t="s">
        <v>548</v>
      </c>
      <c r="AV28" s="804"/>
      <c r="AW28" s="804"/>
      <c r="AX28" s="804"/>
      <c r="AY28" s="804"/>
      <c r="AZ28" s="805" t="s">
        <v>548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87</v>
      </c>
      <c r="R29" s="745"/>
      <c r="S29" s="745"/>
      <c r="T29" s="745"/>
      <c r="U29" s="745"/>
      <c r="V29" s="745">
        <v>84</v>
      </c>
      <c r="W29" s="745"/>
      <c r="X29" s="745"/>
      <c r="Y29" s="745"/>
      <c r="Z29" s="745"/>
      <c r="AA29" s="745">
        <v>3</v>
      </c>
      <c r="AB29" s="745"/>
      <c r="AC29" s="745"/>
      <c r="AD29" s="745"/>
      <c r="AE29" s="746"/>
      <c r="AF29" s="747">
        <v>3</v>
      </c>
      <c r="AG29" s="748"/>
      <c r="AH29" s="748"/>
      <c r="AI29" s="748"/>
      <c r="AJ29" s="749"/>
      <c r="AK29" s="816">
        <v>15</v>
      </c>
      <c r="AL29" s="817"/>
      <c r="AM29" s="817"/>
      <c r="AN29" s="817"/>
      <c r="AO29" s="817"/>
      <c r="AP29" s="817" t="s">
        <v>548</v>
      </c>
      <c r="AQ29" s="817"/>
      <c r="AR29" s="817"/>
      <c r="AS29" s="817"/>
      <c r="AT29" s="817"/>
      <c r="AU29" s="817" t="s">
        <v>548</v>
      </c>
      <c r="AV29" s="817"/>
      <c r="AW29" s="817"/>
      <c r="AX29" s="817"/>
      <c r="AY29" s="817"/>
      <c r="AZ29" s="818" t="s">
        <v>548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563</v>
      </c>
      <c r="R30" s="745"/>
      <c r="S30" s="745"/>
      <c r="T30" s="745"/>
      <c r="U30" s="745"/>
      <c r="V30" s="745">
        <v>554</v>
      </c>
      <c r="W30" s="745"/>
      <c r="X30" s="745"/>
      <c r="Y30" s="745"/>
      <c r="Z30" s="745"/>
      <c r="AA30" s="745">
        <v>9</v>
      </c>
      <c r="AB30" s="745"/>
      <c r="AC30" s="745"/>
      <c r="AD30" s="745"/>
      <c r="AE30" s="746"/>
      <c r="AF30" s="747">
        <v>9</v>
      </c>
      <c r="AG30" s="748"/>
      <c r="AH30" s="748"/>
      <c r="AI30" s="748"/>
      <c r="AJ30" s="749"/>
      <c r="AK30" s="816">
        <v>87</v>
      </c>
      <c r="AL30" s="817"/>
      <c r="AM30" s="817"/>
      <c r="AN30" s="817"/>
      <c r="AO30" s="817"/>
      <c r="AP30" s="817">
        <v>1</v>
      </c>
      <c r="AQ30" s="817"/>
      <c r="AR30" s="817"/>
      <c r="AS30" s="817"/>
      <c r="AT30" s="817"/>
      <c r="AU30" s="817" t="s">
        <v>548</v>
      </c>
      <c r="AV30" s="817"/>
      <c r="AW30" s="817"/>
      <c r="AX30" s="817"/>
      <c r="AY30" s="817"/>
      <c r="AZ30" s="818" t="s">
        <v>548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3</v>
      </c>
      <c r="R31" s="745"/>
      <c r="S31" s="745"/>
      <c r="T31" s="745"/>
      <c r="U31" s="745"/>
      <c r="V31" s="745">
        <v>3</v>
      </c>
      <c r="W31" s="745"/>
      <c r="X31" s="745"/>
      <c r="Y31" s="745"/>
      <c r="Z31" s="745"/>
      <c r="AA31" s="745">
        <v>0</v>
      </c>
      <c r="AB31" s="745"/>
      <c r="AC31" s="745"/>
      <c r="AD31" s="745"/>
      <c r="AE31" s="746"/>
      <c r="AF31" s="747">
        <v>0</v>
      </c>
      <c r="AG31" s="748"/>
      <c r="AH31" s="748"/>
      <c r="AI31" s="748"/>
      <c r="AJ31" s="749"/>
      <c r="AK31" s="816">
        <v>1</v>
      </c>
      <c r="AL31" s="817"/>
      <c r="AM31" s="817"/>
      <c r="AN31" s="817"/>
      <c r="AO31" s="817"/>
      <c r="AP31" s="817" t="s">
        <v>548</v>
      </c>
      <c r="AQ31" s="817"/>
      <c r="AR31" s="817"/>
      <c r="AS31" s="817"/>
      <c r="AT31" s="817"/>
      <c r="AU31" s="817" t="s">
        <v>548</v>
      </c>
      <c r="AV31" s="817"/>
      <c r="AW31" s="817"/>
      <c r="AX31" s="817"/>
      <c r="AY31" s="817"/>
      <c r="AZ31" s="818" t="s">
        <v>548</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381</v>
      </c>
      <c r="C32" s="742"/>
      <c r="D32" s="742"/>
      <c r="E32" s="742"/>
      <c r="F32" s="742"/>
      <c r="G32" s="742"/>
      <c r="H32" s="742"/>
      <c r="I32" s="742"/>
      <c r="J32" s="742"/>
      <c r="K32" s="742"/>
      <c r="L32" s="742"/>
      <c r="M32" s="742"/>
      <c r="N32" s="742"/>
      <c r="O32" s="742"/>
      <c r="P32" s="743"/>
      <c r="Q32" s="744">
        <v>54</v>
      </c>
      <c r="R32" s="745"/>
      <c r="S32" s="745"/>
      <c r="T32" s="745"/>
      <c r="U32" s="745"/>
      <c r="V32" s="745">
        <v>54</v>
      </c>
      <c r="W32" s="745"/>
      <c r="X32" s="745"/>
      <c r="Y32" s="745"/>
      <c r="Z32" s="745"/>
      <c r="AA32" s="745">
        <v>0</v>
      </c>
      <c r="AB32" s="745"/>
      <c r="AC32" s="745"/>
      <c r="AD32" s="745"/>
      <c r="AE32" s="746"/>
      <c r="AF32" s="747">
        <v>0</v>
      </c>
      <c r="AG32" s="748"/>
      <c r="AH32" s="748"/>
      <c r="AI32" s="748"/>
      <c r="AJ32" s="749"/>
      <c r="AK32" s="816">
        <v>20</v>
      </c>
      <c r="AL32" s="817"/>
      <c r="AM32" s="817"/>
      <c r="AN32" s="817"/>
      <c r="AO32" s="817"/>
      <c r="AP32" s="817" t="s">
        <v>548</v>
      </c>
      <c r="AQ32" s="817"/>
      <c r="AR32" s="817"/>
      <c r="AS32" s="817"/>
      <c r="AT32" s="817"/>
      <c r="AU32" s="817" t="s">
        <v>548</v>
      </c>
      <c r="AV32" s="817"/>
      <c r="AW32" s="817"/>
      <c r="AX32" s="817"/>
      <c r="AY32" s="817"/>
      <c r="AZ32" s="818" t="s">
        <v>548</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382</v>
      </c>
      <c r="C33" s="742"/>
      <c r="D33" s="742"/>
      <c r="E33" s="742"/>
      <c r="F33" s="742"/>
      <c r="G33" s="742"/>
      <c r="H33" s="742"/>
      <c r="I33" s="742"/>
      <c r="J33" s="742"/>
      <c r="K33" s="742"/>
      <c r="L33" s="742"/>
      <c r="M33" s="742"/>
      <c r="N33" s="742"/>
      <c r="O33" s="742"/>
      <c r="P33" s="743"/>
      <c r="Q33" s="744">
        <v>15</v>
      </c>
      <c r="R33" s="745"/>
      <c r="S33" s="745"/>
      <c r="T33" s="745"/>
      <c r="U33" s="745"/>
      <c r="V33" s="745">
        <v>15</v>
      </c>
      <c r="W33" s="745"/>
      <c r="X33" s="745"/>
      <c r="Y33" s="745"/>
      <c r="Z33" s="745"/>
      <c r="AA33" s="745">
        <v>0</v>
      </c>
      <c r="AB33" s="745"/>
      <c r="AC33" s="745"/>
      <c r="AD33" s="745"/>
      <c r="AE33" s="746"/>
      <c r="AF33" s="747" t="s">
        <v>112</v>
      </c>
      <c r="AG33" s="748"/>
      <c r="AH33" s="748"/>
      <c r="AI33" s="748"/>
      <c r="AJ33" s="749"/>
      <c r="AK33" s="816">
        <v>15</v>
      </c>
      <c r="AL33" s="817"/>
      <c r="AM33" s="817"/>
      <c r="AN33" s="817"/>
      <c r="AO33" s="817"/>
      <c r="AP33" s="817" t="s">
        <v>548</v>
      </c>
      <c r="AQ33" s="817"/>
      <c r="AR33" s="817"/>
      <c r="AS33" s="817"/>
      <c r="AT33" s="817"/>
      <c r="AU33" s="817" t="s">
        <v>548</v>
      </c>
      <c r="AV33" s="817"/>
      <c r="AW33" s="817"/>
      <c r="AX33" s="817"/>
      <c r="AY33" s="817"/>
      <c r="AZ33" s="818" t="s">
        <v>548</v>
      </c>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383</v>
      </c>
      <c r="C34" s="742"/>
      <c r="D34" s="742"/>
      <c r="E34" s="742"/>
      <c r="F34" s="742"/>
      <c r="G34" s="742"/>
      <c r="H34" s="742"/>
      <c r="I34" s="742"/>
      <c r="J34" s="742"/>
      <c r="K34" s="742"/>
      <c r="L34" s="742"/>
      <c r="M34" s="742"/>
      <c r="N34" s="742"/>
      <c r="O34" s="742"/>
      <c r="P34" s="743"/>
      <c r="Q34" s="744">
        <v>210</v>
      </c>
      <c r="R34" s="745"/>
      <c r="S34" s="745"/>
      <c r="T34" s="745"/>
      <c r="U34" s="745"/>
      <c r="V34" s="745">
        <v>205</v>
      </c>
      <c r="W34" s="745"/>
      <c r="X34" s="745"/>
      <c r="Y34" s="745"/>
      <c r="Z34" s="745"/>
      <c r="AA34" s="745">
        <v>5</v>
      </c>
      <c r="AB34" s="745"/>
      <c r="AC34" s="745"/>
      <c r="AD34" s="745"/>
      <c r="AE34" s="746"/>
      <c r="AF34" s="747">
        <v>5</v>
      </c>
      <c r="AG34" s="748"/>
      <c r="AH34" s="748"/>
      <c r="AI34" s="748"/>
      <c r="AJ34" s="749"/>
      <c r="AK34" s="816">
        <v>62</v>
      </c>
      <c r="AL34" s="817"/>
      <c r="AM34" s="817"/>
      <c r="AN34" s="817"/>
      <c r="AO34" s="817"/>
      <c r="AP34" s="817">
        <v>1268</v>
      </c>
      <c r="AQ34" s="817"/>
      <c r="AR34" s="817"/>
      <c r="AS34" s="817"/>
      <c r="AT34" s="817"/>
      <c r="AU34" s="817">
        <v>785</v>
      </c>
      <c r="AV34" s="817"/>
      <c r="AW34" s="817"/>
      <c r="AX34" s="817"/>
      <c r="AY34" s="817"/>
      <c r="AZ34" s="818" t="s">
        <v>546</v>
      </c>
      <c r="BA34" s="818"/>
      <c r="BB34" s="818"/>
      <c r="BC34" s="818"/>
      <c r="BD34" s="818"/>
      <c r="BE34" s="814" t="s">
        <v>384</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385</v>
      </c>
      <c r="C35" s="742"/>
      <c r="D35" s="742"/>
      <c r="E35" s="742"/>
      <c r="F35" s="742"/>
      <c r="G35" s="742"/>
      <c r="H35" s="742"/>
      <c r="I35" s="742"/>
      <c r="J35" s="742"/>
      <c r="K35" s="742"/>
      <c r="L35" s="742"/>
      <c r="M35" s="742"/>
      <c r="N35" s="742"/>
      <c r="O35" s="742"/>
      <c r="P35" s="743"/>
      <c r="Q35" s="744">
        <v>182</v>
      </c>
      <c r="R35" s="745"/>
      <c r="S35" s="745"/>
      <c r="T35" s="745"/>
      <c r="U35" s="745"/>
      <c r="V35" s="745">
        <v>178</v>
      </c>
      <c r="W35" s="745"/>
      <c r="X35" s="745"/>
      <c r="Y35" s="745"/>
      <c r="Z35" s="745"/>
      <c r="AA35" s="745">
        <v>4</v>
      </c>
      <c r="AB35" s="745"/>
      <c r="AC35" s="745"/>
      <c r="AD35" s="745"/>
      <c r="AE35" s="746"/>
      <c r="AF35" s="747">
        <v>4</v>
      </c>
      <c r="AG35" s="748"/>
      <c r="AH35" s="748"/>
      <c r="AI35" s="748"/>
      <c r="AJ35" s="749"/>
      <c r="AK35" s="816">
        <v>119</v>
      </c>
      <c r="AL35" s="817"/>
      <c r="AM35" s="817"/>
      <c r="AN35" s="817"/>
      <c r="AO35" s="817"/>
      <c r="AP35" s="817">
        <v>2189</v>
      </c>
      <c r="AQ35" s="817"/>
      <c r="AR35" s="817"/>
      <c r="AS35" s="817"/>
      <c r="AT35" s="817"/>
      <c r="AU35" s="817">
        <v>1882</v>
      </c>
      <c r="AV35" s="817"/>
      <c r="AW35" s="817"/>
      <c r="AX35" s="817"/>
      <c r="AY35" s="817"/>
      <c r="AZ35" s="818" t="s">
        <v>547</v>
      </c>
      <c r="BA35" s="818"/>
      <c r="BB35" s="818"/>
      <c r="BC35" s="818"/>
      <c r="BD35" s="818"/>
      <c r="BE35" s="814" t="s">
        <v>384</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22</v>
      </c>
      <c r="AG63" s="828"/>
      <c r="AH63" s="828"/>
      <c r="AI63" s="828"/>
      <c r="AJ63" s="829"/>
      <c r="AK63" s="830"/>
      <c r="AL63" s="825"/>
      <c r="AM63" s="825"/>
      <c r="AN63" s="825"/>
      <c r="AO63" s="825"/>
      <c r="AP63" s="828">
        <v>3478</v>
      </c>
      <c r="AQ63" s="828"/>
      <c r="AR63" s="828"/>
      <c r="AS63" s="828"/>
      <c r="AT63" s="828"/>
      <c r="AU63" s="828">
        <v>2667</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390</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532</v>
      </c>
      <c r="C68" s="856"/>
      <c r="D68" s="856"/>
      <c r="E68" s="856"/>
      <c r="F68" s="856"/>
      <c r="G68" s="856"/>
      <c r="H68" s="856"/>
      <c r="I68" s="856"/>
      <c r="J68" s="856"/>
      <c r="K68" s="856"/>
      <c r="L68" s="856"/>
      <c r="M68" s="856"/>
      <c r="N68" s="856"/>
      <c r="O68" s="856"/>
      <c r="P68" s="857"/>
      <c r="Q68" s="858">
        <v>6550</v>
      </c>
      <c r="R68" s="852"/>
      <c r="S68" s="852"/>
      <c r="T68" s="852"/>
      <c r="U68" s="852"/>
      <c r="V68" s="852">
        <v>6294</v>
      </c>
      <c r="W68" s="852"/>
      <c r="X68" s="852"/>
      <c r="Y68" s="852"/>
      <c r="Z68" s="852"/>
      <c r="AA68" s="852">
        <v>256</v>
      </c>
      <c r="AB68" s="852"/>
      <c r="AC68" s="852"/>
      <c r="AD68" s="852"/>
      <c r="AE68" s="852"/>
      <c r="AF68" s="852">
        <v>2427</v>
      </c>
      <c r="AG68" s="852"/>
      <c r="AH68" s="852"/>
      <c r="AI68" s="852"/>
      <c r="AJ68" s="852"/>
      <c r="AK68" s="852" t="s">
        <v>546</v>
      </c>
      <c r="AL68" s="852"/>
      <c r="AM68" s="852"/>
      <c r="AN68" s="852"/>
      <c r="AO68" s="852"/>
      <c r="AP68" s="852">
        <v>6587</v>
      </c>
      <c r="AQ68" s="852"/>
      <c r="AR68" s="852"/>
      <c r="AS68" s="852"/>
      <c r="AT68" s="852"/>
      <c r="AU68" s="852">
        <v>245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533</v>
      </c>
      <c r="C69" s="860"/>
      <c r="D69" s="860"/>
      <c r="E69" s="860"/>
      <c r="F69" s="860"/>
      <c r="G69" s="860"/>
      <c r="H69" s="860"/>
      <c r="I69" s="860"/>
      <c r="J69" s="860"/>
      <c r="K69" s="860"/>
      <c r="L69" s="860"/>
      <c r="M69" s="860"/>
      <c r="N69" s="860"/>
      <c r="O69" s="860"/>
      <c r="P69" s="861"/>
      <c r="Q69" s="862">
        <v>459</v>
      </c>
      <c r="R69" s="817"/>
      <c r="S69" s="817"/>
      <c r="T69" s="817"/>
      <c r="U69" s="817"/>
      <c r="V69" s="817">
        <v>464</v>
      </c>
      <c r="W69" s="817"/>
      <c r="X69" s="817"/>
      <c r="Y69" s="817"/>
      <c r="Z69" s="817"/>
      <c r="AA69" s="817">
        <v>-5</v>
      </c>
      <c r="AB69" s="817"/>
      <c r="AC69" s="817"/>
      <c r="AD69" s="817"/>
      <c r="AE69" s="817"/>
      <c r="AF69" s="817">
        <v>152</v>
      </c>
      <c r="AG69" s="817"/>
      <c r="AH69" s="817"/>
      <c r="AI69" s="817"/>
      <c r="AJ69" s="817"/>
      <c r="AK69" s="817" t="s">
        <v>546</v>
      </c>
      <c r="AL69" s="817"/>
      <c r="AM69" s="817"/>
      <c r="AN69" s="817"/>
      <c r="AO69" s="817"/>
      <c r="AP69" s="817">
        <v>965</v>
      </c>
      <c r="AQ69" s="817"/>
      <c r="AR69" s="817"/>
      <c r="AS69" s="817"/>
      <c r="AT69" s="817"/>
      <c r="AU69" s="817">
        <v>65</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534</v>
      </c>
      <c r="C70" s="860"/>
      <c r="D70" s="860"/>
      <c r="E70" s="860"/>
      <c r="F70" s="860"/>
      <c r="G70" s="860"/>
      <c r="H70" s="860"/>
      <c r="I70" s="860"/>
      <c r="J70" s="860"/>
      <c r="K70" s="860"/>
      <c r="L70" s="860"/>
      <c r="M70" s="860"/>
      <c r="N70" s="860"/>
      <c r="O70" s="860"/>
      <c r="P70" s="861"/>
      <c r="Q70" s="862">
        <v>5554</v>
      </c>
      <c r="R70" s="817"/>
      <c r="S70" s="817"/>
      <c r="T70" s="817"/>
      <c r="U70" s="817"/>
      <c r="V70" s="817">
        <v>5524</v>
      </c>
      <c r="W70" s="817"/>
      <c r="X70" s="817"/>
      <c r="Y70" s="817"/>
      <c r="Z70" s="817"/>
      <c r="AA70" s="817">
        <v>30</v>
      </c>
      <c r="AB70" s="817"/>
      <c r="AC70" s="817"/>
      <c r="AD70" s="817"/>
      <c r="AE70" s="817"/>
      <c r="AF70" s="817">
        <v>30</v>
      </c>
      <c r="AG70" s="817"/>
      <c r="AH70" s="817"/>
      <c r="AI70" s="817"/>
      <c r="AJ70" s="817"/>
      <c r="AK70" s="817">
        <v>923</v>
      </c>
      <c r="AL70" s="817"/>
      <c r="AM70" s="817"/>
      <c r="AN70" s="817"/>
      <c r="AO70" s="817"/>
      <c r="AP70" s="817" t="s">
        <v>546</v>
      </c>
      <c r="AQ70" s="817"/>
      <c r="AR70" s="817"/>
      <c r="AS70" s="817"/>
      <c r="AT70" s="817"/>
      <c r="AU70" s="817" t="s">
        <v>546</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535</v>
      </c>
      <c r="C71" s="860"/>
      <c r="D71" s="860"/>
      <c r="E71" s="860"/>
      <c r="F71" s="860"/>
      <c r="G71" s="860"/>
      <c r="H71" s="860"/>
      <c r="I71" s="860"/>
      <c r="J71" s="860"/>
      <c r="K71" s="860"/>
      <c r="L71" s="860"/>
      <c r="M71" s="860"/>
      <c r="N71" s="860"/>
      <c r="O71" s="860"/>
      <c r="P71" s="861"/>
      <c r="Q71" s="862">
        <v>9</v>
      </c>
      <c r="R71" s="817"/>
      <c r="S71" s="817"/>
      <c r="T71" s="817"/>
      <c r="U71" s="817"/>
      <c r="V71" s="817">
        <v>0</v>
      </c>
      <c r="W71" s="817"/>
      <c r="X71" s="817"/>
      <c r="Y71" s="817"/>
      <c r="Z71" s="817"/>
      <c r="AA71" s="817">
        <v>9</v>
      </c>
      <c r="AB71" s="817"/>
      <c r="AC71" s="817"/>
      <c r="AD71" s="817"/>
      <c r="AE71" s="817"/>
      <c r="AF71" s="817">
        <v>9</v>
      </c>
      <c r="AG71" s="817"/>
      <c r="AH71" s="817"/>
      <c r="AI71" s="817"/>
      <c r="AJ71" s="817"/>
      <c r="AK71" s="817" t="s">
        <v>546</v>
      </c>
      <c r="AL71" s="817"/>
      <c r="AM71" s="817"/>
      <c r="AN71" s="817"/>
      <c r="AO71" s="817"/>
      <c r="AP71" s="817" t="s">
        <v>546</v>
      </c>
      <c r="AQ71" s="817"/>
      <c r="AR71" s="817"/>
      <c r="AS71" s="817"/>
      <c r="AT71" s="817"/>
      <c r="AU71" s="817" t="s">
        <v>547</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536</v>
      </c>
      <c r="C72" s="860"/>
      <c r="D72" s="860"/>
      <c r="E72" s="860"/>
      <c r="F72" s="860"/>
      <c r="G72" s="860"/>
      <c r="H72" s="860"/>
      <c r="I72" s="860"/>
      <c r="J72" s="860"/>
      <c r="K72" s="860"/>
      <c r="L72" s="860"/>
      <c r="M72" s="860"/>
      <c r="N72" s="860"/>
      <c r="O72" s="860"/>
      <c r="P72" s="861"/>
      <c r="Q72" s="862">
        <v>1702</v>
      </c>
      <c r="R72" s="817"/>
      <c r="S72" s="817"/>
      <c r="T72" s="817"/>
      <c r="U72" s="817"/>
      <c r="V72" s="817">
        <v>1668</v>
      </c>
      <c r="W72" s="817"/>
      <c r="X72" s="817"/>
      <c r="Y72" s="817"/>
      <c r="Z72" s="817"/>
      <c r="AA72" s="817">
        <v>34</v>
      </c>
      <c r="AB72" s="817"/>
      <c r="AC72" s="817"/>
      <c r="AD72" s="817"/>
      <c r="AE72" s="817"/>
      <c r="AF72" s="817">
        <v>34</v>
      </c>
      <c r="AG72" s="817"/>
      <c r="AH72" s="817"/>
      <c r="AI72" s="817"/>
      <c r="AJ72" s="817"/>
      <c r="AK72" s="817" t="s">
        <v>546</v>
      </c>
      <c r="AL72" s="817"/>
      <c r="AM72" s="817"/>
      <c r="AN72" s="817"/>
      <c r="AO72" s="817"/>
      <c r="AP72" s="817">
        <v>529</v>
      </c>
      <c r="AQ72" s="817"/>
      <c r="AR72" s="817"/>
      <c r="AS72" s="817"/>
      <c r="AT72" s="817"/>
      <c r="AU72" s="817">
        <v>26</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537</v>
      </c>
      <c r="C73" s="860"/>
      <c r="D73" s="860"/>
      <c r="E73" s="860"/>
      <c r="F73" s="860"/>
      <c r="G73" s="860"/>
      <c r="H73" s="860"/>
      <c r="I73" s="860"/>
      <c r="J73" s="860"/>
      <c r="K73" s="860"/>
      <c r="L73" s="860"/>
      <c r="M73" s="860"/>
      <c r="N73" s="860"/>
      <c r="O73" s="860"/>
      <c r="P73" s="861"/>
      <c r="Q73" s="862">
        <v>549</v>
      </c>
      <c r="R73" s="817"/>
      <c r="S73" s="817"/>
      <c r="T73" s="817"/>
      <c r="U73" s="817"/>
      <c r="V73" s="817">
        <v>547</v>
      </c>
      <c r="W73" s="817"/>
      <c r="X73" s="817"/>
      <c r="Y73" s="817"/>
      <c r="Z73" s="817"/>
      <c r="AA73" s="817">
        <v>2</v>
      </c>
      <c r="AB73" s="817"/>
      <c r="AC73" s="817"/>
      <c r="AD73" s="817"/>
      <c r="AE73" s="817"/>
      <c r="AF73" s="817">
        <v>2</v>
      </c>
      <c r="AG73" s="817"/>
      <c r="AH73" s="817"/>
      <c r="AI73" s="817"/>
      <c r="AJ73" s="817"/>
      <c r="AK73" s="817" t="s">
        <v>546</v>
      </c>
      <c r="AL73" s="817"/>
      <c r="AM73" s="817"/>
      <c r="AN73" s="817"/>
      <c r="AO73" s="817"/>
      <c r="AP73" s="817">
        <v>207</v>
      </c>
      <c r="AQ73" s="817"/>
      <c r="AR73" s="817"/>
      <c r="AS73" s="817"/>
      <c r="AT73" s="817"/>
      <c r="AU73" s="817">
        <v>24</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538</v>
      </c>
      <c r="C74" s="860"/>
      <c r="D74" s="860"/>
      <c r="E74" s="860"/>
      <c r="F74" s="860"/>
      <c r="G74" s="860"/>
      <c r="H74" s="860"/>
      <c r="I74" s="860"/>
      <c r="J74" s="860"/>
      <c r="K74" s="860"/>
      <c r="L74" s="860"/>
      <c r="M74" s="860"/>
      <c r="N74" s="860"/>
      <c r="O74" s="860"/>
      <c r="P74" s="861"/>
      <c r="Q74" s="862">
        <v>19</v>
      </c>
      <c r="R74" s="817"/>
      <c r="S74" s="817"/>
      <c r="T74" s="817"/>
      <c r="U74" s="817"/>
      <c r="V74" s="817">
        <v>17</v>
      </c>
      <c r="W74" s="817"/>
      <c r="X74" s="817"/>
      <c r="Y74" s="817"/>
      <c r="Z74" s="817"/>
      <c r="AA74" s="817">
        <v>2</v>
      </c>
      <c r="AB74" s="817"/>
      <c r="AC74" s="817"/>
      <c r="AD74" s="817"/>
      <c r="AE74" s="817"/>
      <c r="AF74" s="817">
        <v>2</v>
      </c>
      <c r="AG74" s="817"/>
      <c r="AH74" s="817"/>
      <c r="AI74" s="817"/>
      <c r="AJ74" s="817"/>
      <c r="AK74" s="817">
        <v>9</v>
      </c>
      <c r="AL74" s="817"/>
      <c r="AM74" s="817"/>
      <c r="AN74" s="817"/>
      <c r="AO74" s="817"/>
      <c r="AP74" s="817" t="s">
        <v>546</v>
      </c>
      <c r="AQ74" s="817"/>
      <c r="AR74" s="817"/>
      <c r="AS74" s="817"/>
      <c r="AT74" s="817"/>
      <c r="AU74" s="817" t="s">
        <v>547</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539</v>
      </c>
      <c r="C75" s="860"/>
      <c r="D75" s="860"/>
      <c r="E75" s="860"/>
      <c r="F75" s="860"/>
      <c r="G75" s="860"/>
      <c r="H75" s="860"/>
      <c r="I75" s="860"/>
      <c r="J75" s="860"/>
      <c r="K75" s="860"/>
      <c r="L75" s="860"/>
      <c r="M75" s="860"/>
      <c r="N75" s="860"/>
      <c r="O75" s="860"/>
      <c r="P75" s="861"/>
      <c r="Q75" s="865">
        <v>109</v>
      </c>
      <c r="R75" s="866"/>
      <c r="S75" s="866"/>
      <c r="T75" s="866"/>
      <c r="U75" s="816"/>
      <c r="V75" s="867">
        <v>99</v>
      </c>
      <c r="W75" s="866"/>
      <c r="X75" s="866"/>
      <c r="Y75" s="866"/>
      <c r="Z75" s="816"/>
      <c r="AA75" s="867">
        <v>10</v>
      </c>
      <c r="AB75" s="866"/>
      <c r="AC75" s="866"/>
      <c r="AD75" s="866"/>
      <c r="AE75" s="816"/>
      <c r="AF75" s="867">
        <v>10</v>
      </c>
      <c r="AG75" s="866"/>
      <c r="AH75" s="866"/>
      <c r="AI75" s="866"/>
      <c r="AJ75" s="816"/>
      <c r="AK75" s="867" t="s">
        <v>546</v>
      </c>
      <c r="AL75" s="866"/>
      <c r="AM75" s="866"/>
      <c r="AN75" s="866"/>
      <c r="AO75" s="816"/>
      <c r="AP75" s="867" t="s">
        <v>546</v>
      </c>
      <c r="AQ75" s="866"/>
      <c r="AR75" s="866"/>
      <c r="AS75" s="866"/>
      <c r="AT75" s="816"/>
      <c r="AU75" s="867" t="s">
        <v>546</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540</v>
      </c>
      <c r="C76" s="860"/>
      <c r="D76" s="860"/>
      <c r="E76" s="860"/>
      <c r="F76" s="860"/>
      <c r="G76" s="860"/>
      <c r="H76" s="860"/>
      <c r="I76" s="860"/>
      <c r="J76" s="860"/>
      <c r="K76" s="860"/>
      <c r="L76" s="860"/>
      <c r="M76" s="860"/>
      <c r="N76" s="860"/>
      <c r="O76" s="860"/>
      <c r="P76" s="861"/>
      <c r="Q76" s="865">
        <v>35</v>
      </c>
      <c r="R76" s="866"/>
      <c r="S76" s="866"/>
      <c r="T76" s="866"/>
      <c r="U76" s="816"/>
      <c r="V76" s="867">
        <v>55</v>
      </c>
      <c r="W76" s="866"/>
      <c r="X76" s="866"/>
      <c r="Y76" s="866"/>
      <c r="Z76" s="816"/>
      <c r="AA76" s="867">
        <v>-20</v>
      </c>
      <c r="AB76" s="866"/>
      <c r="AC76" s="866"/>
      <c r="AD76" s="866"/>
      <c r="AE76" s="816"/>
      <c r="AF76" s="867">
        <v>5</v>
      </c>
      <c r="AG76" s="866"/>
      <c r="AH76" s="866"/>
      <c r="AI76" s="866"/>
      <c r="AJ76" s="816"/>
      <c r="AK76" s="867" t="s">
        <v>546</v>
      </c>
      <c r="AL76" s="866"/>
      <c r="AM76" s="866"/>
      <c r="AN76" s="866"/>
      <c r="AO76" s="816"/>
      <c r="AP76" s="867" t="s">
        <v>546</v>
      </c>
      <c r="AQ76" s="866"/>
      <c r="AR76" s="866"/>
      <c r="AS76" s="866"/>
      <c r="AT76" s="816"/>
      <c r="AU76" s="867" t="s">
        <v>547</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541</v>
      </c>
      <c r="C77" s="860"/>
      <c r="D77" s="860"/>
      <c r="E77" s="860"/>
      <c r="F77" s="860"/>
      <c r="G77" s="860"/>
      <c r="H77" s="860"/>
      <c r="I77" s="860"/>
      <c r="J77" s="860"/>
      <c r="K77" s="860"/>
      <c r="L77" s="860"/>
      <c r="M77" s="860"/>
      <c r="N77" s="860"/>
      <c r="O77" s="860"/>
      <c r="P77" s="861"/>
      <c r="Q77" s="865">
        <v>745</v>
      </c>
      <c r="R77" s="866"/>
      <c r="S77" s="866"/>
      <c r="T77" s="866"/>
      <c r="U77" s="816"/>
      <c r="V77" s="867">
        <v>125</v>
      </c>
      <c r="W77" s="866"/>
      <c r="X77" s="866"/>
      <c r="Y77" s="866"/>
      <c r="Z77" s="816"/>
      <c r="AA77" s="867">
        <v>620</v>
      </c>
      <c r="AB77" s="866"/>
      <c r="AC77" s="866"/>
      <c r="AD77" s="866"/>
      <c r="AE77" s="816"/>
      <c r="AF77" s="867">
        <v>595</v>
      </c>
      <c r="AG77" s="866"/>
      <c r="AH77" s="866"/>
      <c r="AI77" s="866"/>
      <c r="AJ77" s="816"/>
      <c r="AK77" s="867">
        <v>6</v>
      </c>
      <c r="AL77" s="866"/>
      <c r="AM77" s="866"/>
      <c r="AN77" s="866"/>
      <c r="AO77" s="816"/>
      <c r="AP77" s="867">
        <v>280</v>
      </c>
      <c r="AQ77" s="866"/>
      <c r="AR77" s="866"/>
      <c r="AS77" s="866"/>
      <c r="AT77" s="816"/>
      <c r="AU77" s="867">
        <v>28</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542</v>
      </c>
      <c r="C78" s="860"/>
      <c r="D78" s="860"/>
      <c r="E78" s="860"/>
      <c r="F78" s="860"/>
      <c r="G78" s="860"/>
      <c r="H78" s="860"/>
      <c r="I78" s="860"/>
      <c r="J78" s="860"/>
      <c r="K78" s="860"/>
      <c r="L78" s="860"/>
      <c r="M78" s="860"/>
      <c r="N78" s="860"/>
      <c r="O78" s="860"/>
      <c r="P78" s="861"/>
      <c r="Q78" s="862">
        <v>977</v>
      </c>
      <c r="R78" s="817"/>
      <c r="S78" s="817"/>
      <c r="T78" s="817"/>
      <c r="U78" s="817"/>
      <c r="V78" s="817">
        <v>927</v>
      </c>
      <c r="W78" s="817"/>
      <c r="X78" s="817"/>
      <c r="Y78" s="817"/>
      <c r="Z78" s="817"/>
      <c r="AA78" s="817">
        <v>50</v>
      </c>
      <c r="AB78" s="817"/>
      <c r="AC78" s="817"/>
      <c r="AD78" s="817"/>
      <c r="AE78" s="817"/>
      <c r="AF78" s="817">
        <v>50</v>
      </c>
      <c r="AG78" s="817"/>
      <c r="AH78" s="817"/>
      <c r="AI78" s="817"/>
      <c r="AJ78" s="817"/>
      <c r="AK78" s="817">
        <v>13</v>
      </c>
      <c r="AL78" s="817"/>
      <c r="AM78" s="817"/>
      <c r="AN78" s="817"/>
      <c r="AO78" s="817"/>
      <c r="AP78" s="817" t="s">
        <v>546</v>
      </c>
      <c r="AQ78" s="817"/>
      <c r="AR78" s="817"/>
      <c r="AS78" s="817"/>
      <c r="AT78" s="817"/>
      <c r="AU78" s="817" t="s">
        <v>546</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543</v>
      </c>
      <c r="C79" s="860"/>
      <c r="D79" s="860"/>
      <c r="E79" s="860"/>
      <c r="F79" s="860"/>
      <c r="G79" s="860"/>
      <c r="H79" s="860"/>
      <c r="I79" s="860"/>
      <c r="J79" s="860"/>
      <c r="K79" s="860"/>
      <c r="L79" s="860"/>
      <c r="M79" s="860"/>
      <c r="N79" s="860"/>
      <c r="O79" s="860"/>
      <c r="P79" s="861"/>
      <c r="Q79" s="862">
        <v>313568</v>
      </c>
      <c r="R79" s="817"/>
      <c r="S79" s="817"/>
      <c r="T79" s="817"/>
      <c r="U79" s="817"/>
      <c r="V79" s="817">
        <v>297527</v>
      </c>
      <c r="W79" s="817"/>
      <c r="X79" s="817"/>
      <c r="Y79" s="817"/>
      <c r="Z79" s="817"/>
      <c r="AA79" s="817">
        <v>16041</v>
      </c>
      <c r="AB79" s="817"/>
      <c r="AC79" s="817"/>
      <c r="AD79" s="817"/>
      <c r="AE79" s="817"/>
      <c r="AF79" s="817">
        <v>16041</v>
      </c>
      <c r="AG79" s="817"/>
      <c r="AH79" s="817"/>
      <c r="AI79" s="817"/>
      <c r="AJ79" s="817"/>
      <c r="AK79" s="817">
        <v>1820</v>
      </c>
      <c r="AL79" s="817"/>
      <c r="AM79" s="817"/>
      <c r="AN79" s="817"/>
      <c r="AO79" s="817"/>
      <c r="AP79" s="817" t="s">
        <v>546</v>
      </c>
      <c r="AQ79" s="817"/>
      <c r="AR79" s="817"/>
      <c r="AS79" s="817"/>
      <c r="AT79" s="817"/>
      <c r="AU79" s="817" t="s">
        <v>546</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544</v>
      </c>
      <c r="C80" s="860"/>
      <c r="D80" s="860"/>
      <c r="E80" s="860"/>
      <c r="F80" s="860"/>
      <c r="G80" s="860"/>
      <c r="H80" s="860"/>
      <c r="I80" s="860"/>
      <c r="J80" s="860"/>
      <c r="K80" s="860"/>
      <c r="L80" s="860"/>
      <c r="M80" s="860"/>
      <c r="N80" s="860"/>
      <c r="O80" s="860"/>
      <c r="P80" s="861"/>
      <c r="Q80" s="862">
        <v>753</v>
      </c>
      <c r="R80" s="817"/>
      <c r="S80" s="817"/>
      <c r="T80" s="817"/>
      <c r="U80" s="817"/>
      <c r="V80" s="817">
        <v>737</v>
      </c>
      <c r="W80" s="817"/>
      <c r="X80" s="817"/>
      <c r="Y80" s="817"/>
      <c r="Z80" s="817"/>
      <c r="AA80" s="817">
        <v>16</v>
      </c>
      <c r="AB80" s="817"/>
      <c r="AC80" s="817"/>
      <c r="AD80" s="817"/>
      <c r="AE80" s="817"/>
      <c r="AF80" s="817">
        <v>13</v>
      </c>
      <c r="AG80" s="817"/>
      <c r="AH80" s="817"/>
      <c r="AI80" s="817"/>
      <c r="AJ80" s="817"/>
      <c r="AK80" s="817" t="s">
        <v>551</v>
      </c>
      <c r="AL80" s="817"/>
      <c r="AM80" s="817"/>
      <c r="AN80" s="817"/>
      <c r="AO80" s="817"/>
      <c r="AP80" s="817">
        <v>89</v>
      </c>
      <c r="AQ80" s="817"/>
      <c r="AR80" s="817"/>
      <c r="AS80" s="817"/>
      <c r="AT80" s="817"/>
      <c r="AU80" s="817">
        <v>37</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545</v>
      </c>
      <c r="C81" s="860"/>
      <c r="D81" s="860"/>
      <c r="E81" s="860"/>
      <c r="F81" s="860"/>
      <c r="G81" s="860"/>
      <c r="H81" s="860"/>
      <c r="I81" s="860"/>
      <c r="J81" s="860"/>
      <c r="K81" s="860"/>
      <c r="L81" s="860"/>
      <c r="M81" s="860"/>
      <c r="N81" s="860"/>
      <c r="O81" s="860"/>
      <c r="P81" s="861"/>
      <c r="Q81" s="862">
        <v>2265</v>
      </c>
      <c r="R81" s="817"/>
      <c r="S81" s="817"/>
      <c r="T81" s="817"/>
      <c r="U81" s="817"/>
      <c r="V81" s="817">
        <v>2259</v>
      </c>
      <c r="W81" s="817"/>
      <c r="X81" s="817"/>
      <c r="Y81" s="817"/>
      <c r="Z81" s="817"/>
      <c r="AA81" s="817">
        <v>6</v>
      </c>
      <c r="AB81" s="817"/>
      <c r="AC81" s="817"/>
      <c r="AD81" s="817"/>
      <c r="AE81" s="817"/>
      <c r="AF81" s="817">
        <v>6</v>
      </c>
      <c r="AG81" s="817"/>
      <c r="AH81" s="817"/>
      <c r="AI81" s="817"/>
      <c r="AJ81" s="817"/>
      <c r="AK81" s="817" t="s">
        <v>546</v>
      </c>
      <c r="AL81" s="817"/>
      <c r="AM81" s="817"/>
      <c r="AN81" s="817"/>
      <c r="AO81" s="817"/>
      <c r="AP81" s="817" t="s">
        <v>546</v>
      </c>
      <c r="AQ81" s="817"/>
      <c r="AR81" s="817"/>
      <c r="AS81" s="817"/>
      <c r="AT81" s="817"/>
      <c r="AU81" s="817" t="s">
        <v>546</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365</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19375</v>
      </c>
      <c r="AG88" s="828"/>
      <c r="AH88" s="828"/>
      <c r="AI88" s="828"/>
      <c r="AJ88" s="828"/>
      <c r="AK88" s="825"/>
      <c r="AL88" s="825"/>
      <c r="AM88" s="825"/>
      <c r="AN88" s="825"/>
      <c r="AO88" s="825"/>
      <c r="AP88" s="828">
        <v>8658</v>
      </c>
      <c r="AQ88" s="828"/>
      <c r="AR88" s="828"/>
      <c r="AS88" s="828"/>
      <c r="AT88" s="828"/>
      <c r="AU88" s="828">
        <v>426</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v>
      </c>
      <c r="CS102" s="836"/>
      <c r="CT102" s="836"/>
      <c r="CU102" s="836"/>
      <c r="CV102" s="879"/>
      <c r="CW102" s="878" t="s">
        <v>548</v>
      </c>
      <c r="CX102" s="836"/>
      <c r="CY102" s="836"/>
      <c r="CZ102" s="836"/>
      <c r="DA102" s="879"/>
      <c r="DB102" s="878" t="s">
        <v>548</v>
      </c>
      <c r="DC102" s="836"/>
      <c r="DD102" s="836"/>
      <c r="DE102" s="836"/>
      <c r="DF102" s="879"/>
      <c r="DG102" s="878" t="s">
        <v>548</v>
      </c>
      <c r="DH102" s="836"/>
      <c r="DI102" s="836"/>
      <c r="DJ102" s="836"/>
      <c r="DK102" s="879"/>
      <c r="DL102" s="878" t="s">
        <v>548</v>
      </c>
      <c r="DM102" s="836"/>
      <c r="DN102" s="836"/>
      <c r="DO102" s="836"/>
      <c r="DP102" s="879"/>
      <c r="DQ102" s="878" t="s">
        <v>548</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285</v>
      </c>
      <c r="AG109" s="881"/>
      <c r="AH109" s="881"/>
      <c r="AI109" s="881"/>
      <c r="AJ109" s="882"/>
      <c r="AK109" s="880" t="s">
        <v>284</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285</v>
      </c>
      <c r="BW109" s="881"/>
      <c r="BX109" s="881"/>
      <c r="BY109" s="881"/>
      <c r="BZ109" s="882"/>
      <c r="CA109" s="880" t="s">
        <v>284</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285</v>
      </c>
      <c r="DM109" s="881"/>
      <c r="DN109" s="881"/>
      <c r="DO109" s="881"/>
      <c r="DP109" s="882"/>
      <c r="DQ109" s="880" t="s">
        <v>284</v>
      </c>
      <c r="DR109" s="881"/>
      <c r="DS109" s="881"/>
      <c r="DT109" s="881"/>
      <c r="DU109" s="882"/>
      <c r="DV109" s="880" t="s">
        <v>401</v>
      </c>
      <c r="DW109" s="881"/>
      <c r="DX109" s="881"/>
      <c r="DY109" s="881"/>
      <c r="DZ109" s="883"/>
    </row>
    <row r="110" spans="1:131" s="197" customFormat="1" ht="26.25" customHeight="1">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426268</v>
      </c>
      <c r="AB110" s="888"/>
      <c r="AC110" s="888"/>
      <c r="AD110" s="888"/>
      <c r="AE110" s="889"/>
      <c r="AF110" s="890">
        <v>388592</v>
      </c>
      <c r="AG110" s="888"/>
      <c r="AH110" s="888"/>
      <c r="AI110" s="888"/>
      <c r="AJ110" s="889"/>
      <c r="AK110" s="890">
        <v>375659</v>
      </c>
      <c r="AL110" s="888"/>
      <c r="AM110" s="888"/>
      <c r="AN110" s="888"/>
      <c r="AO110" s="889"/>
      <c r="AP110" s="891">
        <v>22.2</v>
      </c>
      <c r="AQ110" s="892"/>
      <c r="AR110" s="892"/>
      <c r="AS110" s="892"/>
      <c r="AT110" s="893"/>
      <c r="AU110" s="894" t="s">
        <v>60</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3350333</v>
      </c>
      <c r="BR110" s="925"/>
      <c r="BS110" s="925"/>
      <c r="BT110" s="925"/>
      <c r="BU110" s="925"/>
      <c r="BV110" s="925">
        <v>3341360</v>
      </c>
      <c r="BW110" s="925"/>
      <c r="BX110" s="925"/>
      <c r="BY110" s="925"/>
      <c r="BZ110" s="925"/>
      <c r="CA110" s="925">
        <v>3455186</v>
      </c>
      <c r="CB110" s="925"/>
      <c r="CC110" s="925"/>
      <c r="CD110" s="925"/>
      <c r="CE110" s="925"/>
      <c r="CF110" s="939">
        <v>204</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t="s">
        <v>112</v>
      </c>
      <c r="BW111" s="918"/>
      <c r="BX111" s="918"/>
      <c r="BY111" s="918"/>
      <c r="BZ111" s="918"/>
      <c r="CA111" s="918" t="s">
        <v>112</v>
      </c>
      <c r="CB111" s="918"/>
      <c r="CC111" s="918"/>
      <c r="CD111" s="918"/>
      <c r="CE111" s="918"/>
      <c r="CF111" s="912" t="s">
        <v>112</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2749931</v>
      </c>
      <c r="BR112" s="918"/>
      <c r="BS112" s="918"/>
      <c r="BT112" s="918"/>
      <c r="BU112" s="918"/>
      <c r="BV112" s="918">
        <v>2700744</v>
      </c>
      <c r="BW112" s="918"/>
      <c r="BX112" s="918"/>
      <c r="BY112" s="918"/>
      <c r="BZ112" s="918"/>
      <c r="CA112" s="918">
        <v>2667659</v>
      </c>
      <c r="CB112" s="918"/>
      <c r="CC112" s="918"/>
      <c r="CD112" s="918"/>
      <c r="CE112" s="918"/>
      <c r="CF112" s="912">
        <v>157.5</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138428</v>
      </c>
      <c r="AB113" s="932"/>
      <c r="AC113" s="932"/>
      <c r="AD113" s="932"/>
      <c r="AE113" s="933"/>
      <c r="AF113" s="934">
        <v>152310</v>
      </c>
      <c r="AG113" s="932"/>
      <c r="AH113" s="932"/>
      <c r="AI113" s="932"/>
      <c r="AJ113" s="933"/>
      <c r="AK113" s="934">
        <v>149002</v>
      </c>
      <c r="AL113" s="932"/>
      <c r="AM113" s="932"/>
      <c r="AN113" s="932"/>
      <c r="AO113" s="933"/>
      <c r="AP113" s="935">
        <v>8.8000000000000007</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v>591117</v>
      </c>
      <c r="BR113" s="918"/>
      <c r="BS113" s="918"/>
      <c r="BT113" s="918"/>
      <c r="BU113" s="918"/>
      <c r="BV113" s="918">
        <v>494782</v>
      </c>
      <c r="BW113" s="918"/>
      <c r="BX113" s="918"/>
      <c r="BY113" s="918"/>
      <c r="BZ113" s="918"/>
      <c r="CA113" s="918">
        <v>425950</v>
      </c>
      <c r="CB113" s="918"/>
      <c r="CC113" s="918"/>
      <c r="CD113" s="918"/>
      <c r="CE113" s="918"/>
      <c r="CF113" s="912">
        <v>25.2</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133712</v>
      </c>
      <c r="AB114" s="957"/>
      <c r="AC114" s="957"/>
      <c r="AD114" s="957"/>
      <c r="AE114" s="958"/>
      <c r="AF114" s="959">
        <v>120169</v>
      </c>
      <c r="AG114" s="957"/>
      <c r="AH114" s="957"/>
      <c r="AI114" s="957"/>
      <c r="AJ114" s="958"/>
      <c r="AK114" s="959">
        <v>104048</v>
      </c>
      <c r="AL114" s="957"/>
      <c r="AM114" s="957"/>
      <c r="AN114" s="957"/>
      <c r="AO114" s="958"/>
      <c r="AP114" s="960">
        <v>6.1</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684597</v>
      </c>
      <c r="BR114" s="918"/>
      <c r="BS114" s="918"/>
      <c r="BT114" s="918"/>
      <c r="BU114" s="918"/>
      <c r="BV114" s="918">
        <v>657237</v>
      </c>
      <c r="BW114" s="918"/>
      <c r="BX114" s="918"/>
      <c r="BY114" s="918"/>
      <c r="BZ114" s="918"/>
      <c r="CA114" s="918">
        <v>626834</v>
      </c>
      <c r="CB114" s="918"/>
      <c r="CC114" s="918"/>
      <c r="CD114" s="918"/>
      <c r="CE114" s="918"/>
      <c r="CF114" s="912">
        <v>37</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184</v>
      </c>
      <c r="AB116" s="957"/>
      <c r="AC116" s="957"/>
      <c r="AD116" s="957"/>
      <c r="AE116" s="958"/>
      <c r="AF116" s="959">
        <v>178</v>
      </c>
      <c r="AG116" s="957"/>
      <c r="AH116" s="957"/>
      <c r="AI116" s="957"/>
      <c r="AJ116" s="958"/>
      <c r="AK116" s="959">
        <v>227</v>
      </c>
      <c r="AL116" s="957"/>
      <c r="AM116" s="957"/>
      <c r="AN116" s="957"/>
      <c r="AO116" s="958"/>
      <c r="AP116" s="960">
        <v>0</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698592</v>
      </c>
      <c r="AB117" s="964"/>
      <c r="AC117" s="964"/>
      <c r="AD117" s="964"/>
      <c r="AE117" s="965"/>
      <c r="AF117" s="963">
        <v>661249</v>
      </c>
      <c r="AG117" s="964"/>
      <c r="AH117" s="964"/>
      <c r="AI117" s="964"/>
      <c r="AJ117" s="965"/>
      <c r="AK117" s="963">
        <v>628936</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285</v>
      </c>
      <c r="AG118" s="881"/>
      <c r="AH118" s="881"/>
      <c r="AI118" s="881"/>
      <c r="AJ118" s="882"/>
      <c r="AK118" s="880" t="s">
        <v>284</v>
      </c>
      <c r="AL118" s="881"/>
      <c r="AM118" s="881"/>
      <c r="AN118" s="881"/>
      <c r="AO118" s="882"/>
      <c r="AP118" s="988" t="s">
        <v>401</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429</v>
      </c>
      <c r="BP118" s="992"/>
      <c r="BQ118" s="983">
        <v>7375978</v>
      </c>
      <c r="BR118" s="984"/>
      <c r="BS118" s="984"/>
      <c r="BT118" s="984"/>
      <c r="BU118" s="984"/>
      <c r="BV118" s="984">
        <v>7194123</v>
      </c>
      <c r="BW118" s="984"/>
      <c r="BX118" s="984"/>
      <c r="BY118" s="984"/>
      <c r="BZ118" s="984"/>
      <c r="CA118" s="984">
        <v>7175629</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1020829</v>
      </c>
      <c r="BR119" s="925"/>
      <c r="BS119" s="925"/>
      <c r="BT119" s="925"/>
      <c r="BU119" s="925"/>
      <c r="BV119" s="925">
        <v>1223365</v>
      </c>
      <c r="BW119" s="925"/>
      <c r="BX119" s="925"/>
      <c r="BY119" s="925"/>
      <c r="BZ119" s="925"/>
      <c r="CA119" s="925">
        <v>1411371</v>
      </c>
      <c r="CB119" s="925"/>
      <c r="CC119" s="925"/>
      <c r="CD119" s="925"/>
      <c r="CE119" s="925"/>
      <c r="CF119" s="939">
        <v>83.3</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v>29639</v>
      </c>
      <c r="BR120" s="918"/>
      <c r="BS120" s="918"/>
      <c r="BT120" s="918"/>
      <c r="BU120" s="918"/>
      <c r="BV120" s="918">
        <v>25937</v>
      </c>
      <c r="BW120" s="918"/>
      <c r="BX120" s="918"/>
      <c r="BY120" s="918"/>
      <c r="BZ120" s="918"/>
      <c r="CA120" s="918">
        <v>22235</v>
      </c>
      <c r="CB120" s="918"/>
      <c r="CC120" s="918"/>
      <c r="CD120" s="918"/>
      <c r="CE120" s="918"/>
      <c r="CF120" s="912">
        <v>1.3</v>
      </c>
      <c r="CG120" s="913"/>
      <c r="CH120" s="913"/>
      <c r="CI120" s="913"/>
      <c r="CJ120" s="913"/>
      <c r="CK120" s="1011" t="s">
        <v>435</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2033125</v>
      </c>
      <c r="DH120" s="925"/>
      <c r="DI120" s="925"/>
      <c r="DJ120" s="925"/>
      <c r="DK120" s="925"/>
      <c r="DL120" s="925">
        <v>1955321</v>
      </c>
      <c r="DM120" s="925"/>
      <c r="DN120" s="925"/>
      <c r="DO120" s="925"/>
      <c r="DP120" s="925"/>
      <c r="DQ120" s="925">
        <v>1882237</v>
      </c>
      <c r="DR120" s="925"/>
      <c r="DS120" s="925"/>
      <c r="DT120" s="925"/>
      <c r="DU120" s="925"/>
      <c r="DV120" s="926">
        <v>111.1</v>
      </c>
      <c r="DW120" s="926"/>
      <c r="DX120" s="926"/>
      <c r="DY120" s="926"/>
      <c r="DZ120" s="927"/>
    </row>
    <row r="121" spans="1:130" s="197" customFormat="1" ht="26.25" customHeight="1">
      <c r="A121" s="973"/>
      <c r="B121" s="944"/>
      <c r="C121" s="1008" t="s">
        <v>436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437</v>
      </c>
      <c r="BA121" s="969"/>
      <c r="BB121" s="969"/>
      <c r="BC121" s="969"/>
      <c r="BD121" s="969"/>
      <c r="BE121" s="969"/>
      <c r="BF121" s="969"/>
      <c r="BG121" s="969"/>
      <c r="BH121" s="969"/>
      <c r="BI121" s="969"/>
      <c r="BJ121" s="969"/>
      <c r="BK121" s="969"/>
      <c r="BL121" s="969"/>
      <c r="BM121" s="969"/>
      <c r="BN121" s="969"/>
      <c r="BO121" s="969"/>
      <c r="BP121" s="970"/>
      <c r="BQ121" s="983">
        <v>4000639</v>
      </c>
      <c r="BR121" s="984"/>
      <c r="BS121" s="984"/>
      <c r="BT121" s="984"/>
      <c r="BU121" s="984"/>
      <c r="BV121" s="984">
        <v>3934861</v>
      </c>
      <c r="BW121" s="984"/>
      <c r="BX121" s="984"/>
      <c r="BY121" s="984"/>
      <c r="BZ121" s="984"/>
      <c r="CA121" s="984">
        <v>3917492</v>
      </c>
      <c r="CB121" s="984"/>
      <c r="CC121" s="984"/>
      <c r="CD121" s="984"/>
      <c r="CE121" s="984"/>
      <c r="CF121" s="1022">
        <v>231.3</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716806</v>
      </c>
      <c r="DH121" s="918"/>
      <c r="DI121" s="918"/>
      <c r="DJ121" s="918"/>
      <c r="DK121" s="918"/>
      <c r="DL121" s="918">
        <v>745423</v>
      </c>
      <c r="DM121" s="918"/>
      <c r="DN121" s="918"/>
      <c r="DO121" s="918"/>
      <c r="DP121" s="918"/>
      <c r="DQ121" s="918">
        <v>784822</v>
      </c>
      <c r="DR121" s="918"/>
      <c r="DS121" s="918"/>
      <c r="DT121" s="918"/>
      <c r="DU121" s="918"/>
      <c r="DV121" s="919">
        <v>46.3</v>
      </c>
      <c r="DW121" s="919"/>
      <c r="DX121" s="919"/>
      <c r="DY121" s="919"/>
      <c r="DZ121" s="920"/>
    </row>
    <row r="122" spans="1:130" s="197" customFormat="1" ht="26.25" customHeight="1">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438</v>
      </c>
      <c r="BP122" s="992"/>
      <c r="BQ122" s="1032">
        <v>5051107</v>
      </c>
      <c r="BR122" s="1033"/>
      <c r="BS122" s="1033"/>
      <c r="BT122" s="1033"/>
      <c r="BU122" s="1033"/>
      <c r="BV122" s="1033">
        <v>5184163</v>
      </c>
      <c r="BW122" s="1033"/>
      <c r="BX122" s="1033"/>
      <c r="BY122" s="1033"/>
      <c r="BZ122" s="1033"/>
      <c r="CA122" s="1033">
        <v>5351098</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439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130.80000000000001</v>
      </c>
      <c r="BR123" s="1025"/>
      <c r="BS123" s="1025"/>
      <c r="BT123" s="1025"/>
      <c r="BU123" s="1025"/>
      <c r="BV123" s="1025">
        <v>118.7</v>
      </c>
      <c r="BW123" s="1025"/>
      <c r="BX123" s="1025"/>
      <c r="BY123" s="1025"/>
      <c r="BZ123" s="1025"/>
      <c r="CA123" s="1025">
        <v>107.7</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440</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441</v>
      </c>
      <c r="CL125" s="1012"/>
      <c r="CM125" s="1012"/>
      <c r="CN125" s="1012"/>
      <c r="CO125" s="1013"/>
      <c r="CP125" s="938" t="s">
        <v>442</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443</v>
      </c>
      <c r="AY126" s="1035"/>
      <c r="AZ126" s="1035"/>
      <c r="BA126" s="1035"/>
      <c r="BB126" s="1035"/>
      <c r="BC126" s="1035"/>
      <c r="BD126" s="1035"/>
      <c r="BE126" s="1036"/>
      <c r="BF126" s="1050" t="s">
        <v>444</v>
      </c>
      <c r="BG126" s="1035"/>
      <c r="BH126" s="1035"/>
      <c r="BI126" s="1035"/>
      <c r="BJ126" s="1035"/>
      <c r="BK126" s="1035"/>
      <c r="BL126" s="1036"/>
      <c r="BM126" s="1050" t="s">
        <v>445</v>
      </c>
      <c r="BN126" s="1035"/>
      <c r="BO126" s="1035"/>
      <c r="BP126" s="1035"/>
      <c r="BQ126" s="1035"/>
      <c r="BR126" s="1035"/>
      <c r="BS126" s="1036"/>
      <c r="BT126" s="1050" t="s">
        <v>446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447</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448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449</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450</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452</v>
      </c>
      <c r="X128" s="1071"/>
      <c r="Y128" s="1071"/>
      <c r="Z128" s="1072"/>
      <c r="AA128" s="1087">
        <v>12909</v>
      </c>
      <c r="AB128" s="1088"/>
      <c r="AC128" s="1088"/>
      <c r="AD128" s="1088"/>
      <c r="AE128" s="1089"/>
      <c r="AF128" s="1090">
        <v>3702</v>
      </c>
      <c r="AG128" s="1088"/>
      <c r="AH128" s="1088"/>
      <c r="AI128" s="1088"/>
      <c r="AJ128" s="1089"/>
      <c r="AK128" s="1090">
        <v>3702</v>
      </c>
      <c r="AL128" s="1088"/>
      <c r="AM128" s="1088"/>
      <c r="AN128" s="1088"/>
      <c r="AO128" s="1089"/>
      <c r="AP128" s="1091"/>
      <c r="AQ128" s="1092"/>
      <c r="AR128" s="1092"/>
      <c r="AS128" s="1092"/>
      <c r="AT128" s="1093"/>
      <c r="AU128" s="235"/>
      <c r="AV128" s="235"/>
      <c r="AW128" s="235"/>
      <c r="AX128" s="1052" t="s">
        <v>453</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454</v>
      </c>
      <c r="X129" s="1059"/>
      <c r="Y129" s="1059"/>
      <c r="Z129" s="1060"/>
      <c r="AA129" s="956">
        <v>2148548</v>
      </c>
      <c r="AB129" s="957"/>
      <c r="AC129" s="957"/>
      <c r="AD129" s="957"/>
      <c r="AE129" s="958"/>
      <c r="AF129" s="959">
        <v>2067353</v>
      </c>
      <c r="AG129" s="957"/>
      <c r="AH129" s="957"/>
      <c r="AI129" s="957"/>
      <c r="AJ129" s="958"/>
      <c r="AK129" s="959">
        <v>2068548</v>
      </c>
      <c r="AL129" s="957"/>
      <c r="AM129" s="957"/>
      <c r="AN129" s="957"/>
      <c r="AO129" s="958"/>
      <c r="AP129" s="1061"/>
      <c r="AQ129" s="1062"/>
      <c r="AR129" s="1062"/>
      <c r="AS129" s="1062"/>
      <c r="AT129" s="1063"/>
      <c r="AU129" s="235"/>
      <c r="AV129" s="235"/>
      <c r="AW129" s="235"/>
      <c r="AX129" s="1052" t="s">
        <v>455</v>
      </c>
      <c r="AY129" s="948"/>
      <c r="AZ129" s="948"/>
      <c r="BA129" s="948"/>
      <c r="BB129" s="948"/>
      <c r="BC129" s="948"/>
      <c r="BD129" s="948"/>
      <c r="BE129" s="949"/>
      <c r="BF129" s="1053">
        <v>16.3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457</v>
      </c>
      <c r="X130" s="1059"/>
      <c r="Y130" s="1059"/>
      <c r="Z130" s="1060"/>
      <c r="AA130" s="956">
        <v>371320</v>
      </c>
      <c r="AB130" s="957"/>
      <c r="AC130" s="957"/>
      <c r="AD130" s="957"/>
      <c r="AE130" s="958"/>
      <c r="AF130" s="959">
        <v>374650</v>
      </c>
      <c r="AG130" s="957"/>
      <c r="AH130" s="957"/>
      <c r="AI130" s="957"/>
      <c r="AJ130" s="958"/>
      <c r="AK130" s="959">
        <v>374936</v>
      </c>
      <c r="AL130" s="957"/>
      <c r="AM130" s="957"/>
      <c r="AN130" s="957"/>
      <c r="AO130" s="958"/>
      <c r="AP130" s="1061"/>
      <c r="AQ130" s="1062"/>
      <c r="AR130" s="1062"/>
      <c r="AS130" s="1062"/>
      <c r="AT130" s="1063"/>
      <c r="AU130" s="235"/>
      <c r="AV130" s="235"/>
      <c r="AW130" s="235"/>
      <c r="AX130" s="1111" t="s">
        <v>458</v>
      </c>
      <c r="AY130" s="1043"/>
      <c r="AZ130" s="1043"/>
      <c r="BA130" s="1043"/>
      <c r="BB130" s="1043"/>
      <c r="BC130" s="1043"/>
      <c r="BD130" s="1043"/>
      <c r="BE130" s="1044"/>
      <c r="BF130" s="1073">
        <v>107.7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459</v>
      </c>
      <c r="X131" s="1082"/>
      <c r="Y131" s="1082"/>
      <c r="Z131" s="1083"/>
      <c r="AA131" s="995">
        <v>1777228</v>
      </c>
      <c r="AB131" s="996"/>
      <c r="AC131" s="996"/>
      <c r="AD131" s="996"/>
      <c r="AE131" s="997"/>
      <c r="AF131" s="998">
        <v>1692703</v>
      </c>
      <c r="AG131" s="996"/>
      <c r="AH131" s="996"/>
      <c r="AI131" s="996"/>
      <c r="AJ131" s="997"/>
      <c r="AK131" s="998">
        <v>1693612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461</v>
      </c>
      <c r="W132" s="1099"/>
      <c r="X132" s="1099"/>
      <c r="Y132" s="1099"/>
      <c r="Z132" s="1100"/>
      <c r="AA132" s="1101">
        <v>17.688388880000002</v>
      </c>
      <c r="AB132" s="1102"/>
      <c r="AC132" s="1102"/>
      <c r="AD132" s="1102"/>
      <c r="AE132" s="1103"/>
      <c r="AF132" s="1104">
        <v>16.712736970000002</v>
      </c>
      <c r="AG132" s="1102"/>
      <c r="AH132" s="1102"/>
      <c r="AI132" s="1102"/>
      <c r="AJ132" s="1103"/>
      <c r="AK132" s="1104">
        <v>14.77894583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462</v>
      </c>
      <c r="W133" s="1106"/>
      <c r="X133" s="1106"/>
      <c r="Y133" s="1106"/>
      <c r="Z133" s="1107"/>
      <c r="AA133" s="1108">
        <v>18.7</v>
      </c>
      <c r="AB133" s="1109"/>
      <c r="AC133" s="1109"/>
      <c r="AD133" s="1109"/>
      <c r="AE133" s="1110"/>
      <c r="AF133" s="1108">
        <v>17.5</v>
      </c>
      <c r="AG133" s="1109"/>
      <c r="AH133" s="1109"/>
      <c r="AI133" s="1109"/>
      <c r="AJ133" s="1110"/>
      <c r="AK133" s="1108">
        <v>16.3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8" scale="6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8" scale="6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5" t="s">
        <v>465</v>
      </c>
      <c r="L7" s="254"/>
      <c r="M7" s="255" t="s">
        <v>466</v>
      </c>
      <c r="N7" s="256"/>
    </row>
    <row r="8" spans="1:16">
      <c r="A8" s="248"/>
      <c r="B8" s="244"/>
      <c r="C8" s="244"/>
      <c r="D8" s="244"/>
      <c r="E8" s="244"/>
      <c r="F8" s="244"/>
      <c r="G8" s="257"/>
      <c r="H8" s="258"/>
      <c r="I8" s="258"/>
      <c r="J8" s="259"/>
      <c r="K8" s="1116"/>
      <c r="L8" s="260" t="s">
        <v>467</v>
      </c>
      <c r="M8" s="261" t="s">
        <v>468</v>
      </c>
      <c r="N8" s="262" t="s">
        <v>469</v>
      </c>
    </row>
    <row r="9" spans="1:16">
      <c r="A9" s="248"/>
      <c r="B9" s="244"/>
      <c r="C9" s="244"/>
      <c r="D9" s="244"/>
      <c r="E9" s="244"/>
      <c r="F9" s="244"/>
      <c r="G9" s="1117" t="s">
        <v>470</v>
      </c>
      <c r="H9" s="1118"/>
      <c r="I9" s="1118"/>
      <c r="J9" s="1119"/>
      <c r="K9" s="263">
        <v>562101</v>
      </c>
      <c r="L9" s="264">
        <v>125162</v>
      </c>
      <c r="M9" s="265">
        <v>183831</v>
      </c>
      <c r="N9" s="266">
        <v>-31.9</v>
      </c>
    </row>
    <row r="10" spans="1:16">
      <c r="A10" s="248"/>
      <c r="B10" s="244"/>
      <c r="C10" s="244"/>
      <c r="D10" s="244"/>
      <c r="E10" s="244"/>
      <c r="F10" s="244"/>
      <c r="G10" s="1117" t="s">
        <v>471</v>
      </c>
      <c r="H10" s="1118"/>
      <c r="I10" s="1118"/>
      <c r="J10" s="1119"/>
      <c r="K10" s="267">
        <v>39998</v>
      </c>
      <c r="L10" s="268">
        <v>8906</v>
      </c>
      <c r="M10" s="269">
        <v>17818</v>
      </c>
      <c r="N10" s="270">
        <v>-50</v>
      </c>
    </row>
    <row r="11" spans="1:16" ht="13.5" customHeight="1">
      <c r="A11" s="248"/>
      <c r="B11" s="244"/>
      <c r="C11" s="244"/>
      <c r="D11" s="244"/>
      <c r="E11" s="244"/>
      <c r="F11" s="244"/>
      <c r="G11" s="1117" t="s">
        <v>472</v>
      </c>
      <c r="H11" s="1118"/>
      <c r="I11" s="1118"/>
      <c r="J11" s="1119"/>
      <c r="K11" s="267">
        <v>139878</v>
      </c>
      <c r="L11" s="268">
        <v>31146</v>
      </c>
      <c r="M11" s="269">
        <v>26667</v>
      </c>
      <c r="N11" s="270">
        <v>16.8</v>
      </c>
    </row>
    <row r="12" spans="1:16" ht="13.5" customHeight="1">
      <c r="A12" s="248"/>
      <c r="B12" s="244"/>
      <c r="C12" s="244"/>
      <c r="D12" s="244"/>
      <c r="E12" s="244"/>
      <c r="F12" s="244"/>
      <c r="G12" s="1117" t="s">
        <v>473</v>
      </c>
      <c r="H12" s="1118"/>
      <c r="I12" s="1118"/>
      <c r="J12" s="1119"/>
      <c r="K12" s="267" t="s">
        <v>474</v>
      </c>
      <c r="L12" s="268" t="s">
        <v>474</v>
      </c>
      <c r="M12" s="269">
        <v>2490</v>
      </c>
      <c r="N12" s="270" t="s">
        <v>474</v>
      </c>
    </row>
    <row r="13" spans="1:16" ht="13.5" customHeight="1">
      <c r="A13" s="248"/>
      <c r="B13" s="244"/>
      <c r="C13" s="244"/>
      <c r="D13" s="244"/>
      <c r="E13" s="244"/>
      <c r="F13" s="244"/>
      <c r="G13" s="1117" t="s">
        <v>475</v>
      </c>
      <c r="H13" s="1118"/>
      <c r="I13" s="1118"/>
      <c r="J13" s="1119"/>
      <c r="K13" s="267" t="s">
        <v>474</v>
      </c>
      <c r="L13" s="268" t="s">
        <v>474</v>
      </c>
      <c r="M13" s="269" t="s">
        <v>474</v>
      </c>
      <c r="N13" s="270" t="s">
        <v>474</v>
      </c>
    </row>
    <row r="14" spans="1:16" ht="13.5" customHeight="1">
      <c r="A14" s="248"/>
      <c r="B14" s="244"/>
      <c r="C14" s="244"/>
      <c r="D14" s="244"/>
      <c r="E14" s="244"/>
      <c r="F14" s="244"/>
      <c r="G14" s="1117" t="s">
        <v>476</v>
      </c>
      <c r="H14" s="1118"/>
      <c r="I14" s="1118"/>
      <c r="J14" s="1119"/>
      <c r="K14" s="267">
        <v>21031</v>
      </c>
      <c r="L14" s="268">
        <v>4683</v>
      </c>
      <c r="M14" s="269">
        <v>9105</v>
      </c>
      <c r="N14" s="270">
        <v>-48.6</v>
      </c>
    </row>
    <row r="15" spans="1:16" ht="13.5" customHeight="1">
      <c r="A15" s="248"/>
      <c r="B15" s="244"/>
      <c r="C15" s="244"/>
      <c r="D15" s="244"/>
      <c r="E15" s="244"/>
      <c r="F15" s="244"/>
      <c r="G15" s="1117" t="s">
        <v>477</v>
      </c>
      <c r="H15" s="1118"/>
      <c r="I15" s="1118"/>
      <c r="J15" s="1119"/>
      <c r="K15" s="267">
        <v>16254</v>
      </c>
      <c r="L15" s="268">
        <v>3619</v>
      </c>
      <c r="M15" s="269">
        <v>5055</v>
      </c>
      <c r="N15" s="270">
        <v>-28.4</v>
      </c>
    </row>
    <row r="16" spans="1:16">
      <c r="A16" s="248"/>
      <c r="B16" s="244"/>
      <c r="C16" s="244"/>
      <c r="D16" s="244"/>
      <c r="E16" s="244"/>
      <c r="F16" s="244"/>
      <c r="G16" s="1120" t="s">
        <v>478</v>
      </c>
      <c r="H16" s="1121"/>
      <c r="I16" s="1121"/>
      <c r="J16" s="1122"/>
      <c r="K16" s="268">
        <v>-70081</v>
      </c>
      <c r="L16" s="268">
        <v>-15605</v>
      </c>
      <c r="M16" s="269">
        <v>-22864</v>
      </c>
      <c r="N16" s="270">
        <v>-31.7</v>
      </c>
    </row>
    <row r="17" spans="1:16">
      <c r="A17" s="248"/>
      <c r="B17" s="244"/>
      <c r="C17" s="244"/>
      <c r="D17" s="244"/>
      <c r="E17" s="244"/>
      <c r="F17" s="244"/>
      <c r="G17" s="1120" t="s">
        <v>169</v>
      </c>
      <c r="H17" s="1121"/>
      <c r="I17" s="1121"/>
      <c r="J17" s="1122"/>
      <c r="K17" s="268">
        <v>709181</v>
      </c>
      <c r="L17" s="268">
        <v>157912</v>
      </c>
      <c r="M17" s="269">
        <v>222101</v>
      </c>
      <c r="N17" s="270">
        <v>-28.9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2" t="s">
        <v>483</v>
      </c>
      <c r="H21" s="1113"/>
      <c r="I21" s="1113"/>
      <c r="J21" s="1114"/>
      <c r="K21" s="280">
        <v>14.47</v>
      </c>
      <c r="L21" s="281">
        <v>20.61</v>
      </c>
      <c r="M21" s="282">
        <v>-6.14</v>
      </c>
      <c r="N21" s="249"/>
      <c r="O21" s="283"/>
      <c r="P21" s="279"/>
    </row>
    <row r="22" spans="1:16" s="284" customFormat="1">
      <c r="A22" s="279"/>
      <c r="B22" s="249"/>
      <c r="C22" s="249"/>
      <c r="D22" s="249"/>
      <c r="E22" s="249"/>
      <c r="F22" s="249"/>
      <c r="G22" s="1112" t="s">
        <v>484</v>
      </c>
      <c r="H22" s="1113"/>
      <c r="I22" s="1113"/>
      <c r="J22" s="1114"/>
      <c r="K22" s="285">
        <v>95.1</v>
      </c>
      <c r="L22" s="286">
        <v>94.6</v>
      </c>
      <c r="M22" s="287">
        <v>0.5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5" t="s">
        <v>465</v>
      </c>
      <c r="L30" s="254"/>
      <c r="M30" s="255" t="s">
        <v>466</v>
      </c>
      <c r="N30" s="256"/>
    </row>
    <row r="31" spans="1:16">
      <c r="A31" s="248"/>
      <c r="B31" s="244"/>
      <c r="C31" s="244"/>
      <c r="D31" s="244"/>
      <c r="E31" s="244"/>
      <c r="F31" s="244"/>
      <c r="G31" s="257"/>
      <c r="H31" s="258"/>
      <c r="I31" s="258"/>
      <c r="J31" s="259"/>
      <c r="K31" s="1116"/>
      <c r="L31" s="260" t="s">
        <v>467</v>
      </c>
      <c r="M31" s="261" t="s">
        <v>468</v>
      </c>
      <c r="N31" s="262" t="s">
        <v>469</v>
      </c>
    </row>
    <row r="32" spans="1:16" ht="27" customHeight="1">
      <c r="A32" s="248"/>
      <c r="B32" s="244"/>
      <c r="C32" s="244"/>
      <c r="D32" s="244"/>
      <c r="E32" s="244"/>
      <c r="F32" s="244"/>
      <c r="G32" s="1128" t="s">
        <v>488</v>
      </c>
      <c r="H32" s="1129"/>
      <c r="I32" s="1129"/>
      <c r="J32" s="1130"/>
      <c r="K32" s="294">
        <v>375659</v>
      </c>
      <c r="L32" s="294">
        <v>83647</v>
      </c>
      <c r="M32" s="295">
        <v>144540</v>
      </c>
      <c r="N32" s="296">
        <v>-42.1</v>
      </c>
    </row>
    <row r="33" spans="1:16" ht="13.5" customHeight="1">
      <c r="A33" s="248"/>
      <c r="B33" s="244"/>
      <c r="C33" s="244"/>
      <c r="D33" s="244"/>
      <c r="E33" s="244"/>
      <c r="F33" s="244"/>
      <c r="G33" s="1128" t="s">
        <v>489</v>
      </c>
      <c r="H33" s="1129"/>
      <c r="I33" s="1129"/>
      <c r="J33" s="1130"/>
      <c r="K33" s="294" t="s">
        <v>474</v>
      </c>
      <c r="L33" s="294" t="s">
        <v>474</v>
      </c>
      <c r="M33" s="295" t="s">
        <v>474</v>
      </c>
      <c r="N33" s="296" t="s">
        <v>474</v>
      </c>
    </row>
    <row r="34" spans="1:16" ht="27" customHeight="1">
      <c r="A34" s="248"/>
      <c r="B34" s="244"/>
      <c r="C34" s="244"/>
      <c r="D34" s="244"/>
      <c r="E34" s="244"/>
      <c r="F34" s="244"/>
      <c r="G34" s="1128" t="s">
        <v>490</v>
      </c>
      <c r="H34" s="1129"/>
      <c r="I34" s="1129"/>
      <c r="J34" s="1130"/>
      <c r="K34" s="294" t="s">
        <v>474</v>
      </c>
      <c r="L34" s="294" t="s">
        <v>474</v>
      </c>
      <c r="M34" s="295" t="s">
        <v>474</v>
      </c>
      <c r="N34" s="296" t="s">
        <v>474</v>
      </c>
    </row>
    <row r="35" spans="1:16" ht="27" customHeight="1">
      <c r="A35" s="248"/>
      <c r="B35" s="244"/>
      <c r="C35" s="244"/>
      <c r="D35" s="244"/>
      <c r="E35" s="244"/>
      <c r="F35" s="244"/>
      <c r="G35" s="1128" t="s">
        <v>491</v>
      </c>
      <c r="H35" s="1129"/>
      <c r="I35" s="1129"/>
      <c r="J35" s="1130"/>
      <c r="K35" s="294">
        <v>149002</v>
      </c>
      <c r="L35" s="294">
        <v>33178</v>
      </c>
      <c r="M35" s="295">
        <v>29964</v>
      </c>
      <c r="N35" s="296">
        <v>10.7</v>
      </c>
    </row>
    <row r="36" spans="1:16" ht="27" customHeight="1">
      <c r="A36" s="248"/>
      <c r="B36" s="244"/>
      <c r="C36" s="244"/>
      <c r="D36" s="244"/>
      <c r="E36" s="244"/>
      <c r="F36" s="244"/>
      <c r="G36" s="1128" t="s">
        <v>492</v>
      </c>
      <c r="H36" s="1129"/>
      <c r="I36" s="1129"/>
      <c r="J36" s="1130"/>
      <c r="K36" s="294">
        <v>104048</v>
      </c>
      <c r="L36" s="294">
        <v>23168</v>
      </c>
      <c r="M36" s="295">
        <v>6972</v>
      </c>
      <c r="N36" s="296">
        <v>232.3</v>
      </c>
    </row>
    <row r="37" spans="1:16" ht="13.5" customHeight="1">
      <c r="A37" s="248"/>
      <c r="B37" s="244"/>
      <c r="C37" s="244"/>
      <c r="D37" s="244"/>
      <c r="E37" s="244"/>
      <c r="F37" s="244"/>
      <c r="G37" s="1128" t="s">
        <v>493</v>
      </c>
      <c r="H37" s="1129"/>
      <c r="I37" s="1129"/>
      <c r="J37" s="1130"/>
      <c r="K37" s="294" t="s">
        <v>474</v>
      </c>
      <c r="L37" s="294" t="s">
        <v>474</v>
      </c>
      <c r="M37" s="295">
        <v>2692</v>
      </c>
      <c r="N37" s="296" t="s">
        <v>474</v>
      </c>
    </row>
    <row r="38" spans="1:16" ht="27" customHeight="1">
      <c r="A38" s="248"/>
      <c r="B38" s="244"/>
      <c r="C38" s="244"/>
      <c r="D38" s="244"/>
      <c r="E38" s="244"/>
      <c r="F38" s="244"/>
      <c r="G38" s="1131" t="s">
        <v>494</v>
      </c>
      <c r="H38" s="1132"/>
      <c r="I38" s="1132"/>
      <c r="J38" s="1133"/>
      <c r="K38" s="297">
        <v>227</v>
      </c>
      <c r="L38" s="297">
        <v>51</v>
      </c>
      <c r="M38" s="298">
        <v>44</v>
      </c>
      <c r="N38" s="299">
        <v>15.9</v>
      </c>
      <c r="O38" s="293"/>
    </row>
    <row r="39" spans="1:16">
      <c r="A39" s="248"/>
      <c r="B39" s="244"/>
      <c r="C39" s="244"/>
      <c r="D39" s="244"/>
      <c r="E39" s="244"/>
      <c r="F39" s="244"/>
      <c r="G39" s="1131" t="s">
        <v>495</v>
      </c>
      <c r="H39" s="1132"/>
      <c r="I39" s="1132"/>
      <c r="J39" s="1133"/>
      <c r="K39" s="300">
        <v>-3702</v>
      </c>
      <c r="L39" s="300">
        <v>-824</v>
      </c>
      <c r="M39" s="301">
        <v>-7752</v>
      </c>
      <c r="N39" s="302">
        <v>-89.4</v>
      </c>
      <c r="O39" s="293"/>
    </row>
    <row r="40" spans="1:16" ht="27" customHeight="1">
      <c r="A40" s="248"/>
      <c r="B40" s="244"/>
      <c r="C40" s="244"/>
      <c r="D40" s="244"/>
      <c r="E40" s="244"/>
      <c r="F40" s="244"/>
      <c r="G40" s="1128" t="s">
        <v>496</v>
      </c>
      <c r="H40" s="1129"/>
      <c r="I40" s="1129"/>
      <c r="J40" s="1130"/>
      <c r="K40" s="300">
        <v>-374936</v>
      </c>
      <c r="L40" s="300">
        <v>-83486</v>
      </c>
      <c r="M40" s="301">
        <v>-125847</v>
      </c>
      <c r="N40" s="302">
        <v>-33.700000000000003</v>
      </c>
      <c r="O40" s="293"/>
    </row>
    <row r="41" spans="1:16">
      <c r="A41" s="248"/>
      <c r="B41" s="244"/>
      <c r="C41" s="244"/>
      <c r="D41" s="244"/>
      <c r="E41" s="244"/>
      <c r="F41" s="244"/>
      <c r="G41" s="1134" t="s">
        <v>279</v>
      </c>
      <c r="H41" s="1135"/>
      <c r="I41" s="1135"/>
      <c r="J41" s="1136"/>
      <c r="K41" s="294">
        <v>250298</v>
      </c>
      <c r="L41" s="300">
        <v>55733</v>
      </c>
      <c r="M41" s="301">
        <v>50612</v>
      </c>
      <c r="N41" s="302">
        <v>10.1</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3" t="s">
        <v>465</v>
      </c>
      <c r="J49" s="1125" t="s">
        <v>500</v>
      </c>
      <c r="K49" s="1126"/>
      <c r="L49" s="1126"/>
      <c r="M49" s="1126"/>
      <c r="N49" s="1127"/>
    </row>
    <row r="50" spans="1:14">
      <c r="A50" s="248"/>
      <c r="B50" s="244"/>
      <c r="C50" s="244"/>
      <c r="D50" s="244"/>
      <c r="E50" s="244"/>
      <c r="F50" s="244"/>
      <c r="G50" s="312"/>
      <c r="H50" s="313"/>
      <c r="I50" s="1124"/>
      <c r="J50" s="314" t="s">
        <v>501</v>
      </c>
      <c r="K50" s="315" t="s">
        <v>502</v>
      </c>
      <c r="L50" s="316" t="s">
        <v>503</v>
      </c>
      <c r="M50" s="317" t="s">
        <v>504</v>
      </c>
      <c r="N50" s="318" t="s">
        <v>505</v>
      </c>
    </row>
    <row r="51" spans="1:14">
      <c r="A51" s="248"/>
      <c r="B51" s="244"/>
      <c r="C51" s="244"/>
      <c r="D51" s="244"/>
      <c r="E51" s="244"/>
      <c r="F51" s="244"/>
      <c r="G51" s="310" t="s">
        <v>506</v>
      </c>
      <c r="H51" s="311"/>
      <c r="I51" s="319">
        <v>341857</v>
      </c>
      <c r="J51" s="320">
        <v>71161</v>
      </c>
      <c r="K51" s="321">
        <v>29.8</v>
      </c>
      <c r="L51" s="322">
        <v>262834</v>
      </c>
      <c r="M51" s="323">
        <v>48.9</v>
      </c>
      <c r="N51" s="324">
        <v>-19.100000000000001</v>
      </c>
    </row>
    <row r="52" spans="1:14">
      <c r="A52" s="248"/>
      <c r="B52" s="244"/>
      <c r="C52" s="244"/>
      <c r="D52" s="244"/>
      <c r="E52" s="244"/>
      <c r="F52" s="244"/>
      <c r="G52" s="325"/>
      <c r="H52" s="326" t="s">
        <v>507</v>
      </c>
      <c r="I52" s="327">
        <v>255077</v>
      </c>
      <c r="J52" s="328">
        <v>53097</v>
      </c>
      <c r="K52" s="329">
        <v>16.899999999999999</v>
      </c>
      <c r="L52" s="330">
        <v>147509</v>
      </c>
      <c r="M52" s="331">
        <v>95.6</v>
      </c>
      <c r="N52" s="332">
        <v>-78.7</v>
      </c>
    </row>
    <row r="53" spans="1:14">
      <c r="A53" s="248"/>
      <c r="B53" s="244"/>
      <c r="C53" s="244"/>
      <c r="D53" s="244"/>
      <c r="E53" s="244"/>
      <c r="F53" s="244"/>
      <c r="G53" s="310" t="s">
        <v>508</v>
      </c>
      <c r="H53" s="311"/>
      <c r="I53" s="319">
        <v>186580</v>
      </c>
      <c r="J53" s="320">
        <v>39371</v>
      </c>
      <c r="K53" s="321">
        <v>-44.7</v>
      </c>
      <c r="L53" s="322">
        <v>334234</v>
      </c>
      <c r="M53" s="323">
        <v>27.2</v>
      </c>
      <c r="N53" s="324">
        <v>-71.900000000000006</v>
      </c>
    </row>
    <row r="54" spans="1:14">
      <c r="A54" s="248"/>
      <c r="B54" s="244"/>
      <c r="C54" s="244"/>
      <c r="D54" s="244"/>
      <c r="E54" s="244"/>
      <c r="F54" s="244"/>
      <c r="G54" s="325"/>
      <c r="H54" s="326" t="s">
        <v>507</v>
      </c>
      <c r="I54" s="327">
        <v>162899</v>
      </c>
      <c r="J54" s="328">
        <v>34374</v>
      </c>
      <c r="K54" s="329">
        <v>-35.299999999999997</v>
      </c>
      <c r="L54" s="330">
        <v>135366</v>
      </c>
      <c r="M54" s="331">
        <v>-8.1999999999999993</v>
      </c>
      <c r="N54" s="332">
        <v>-27.1</v>
      </c>
    </row>
    <row r="55" spans="1:14">
      <c r="A55" s="248"/>
      <c r="B55" s="244"/>
      <c r="C55" s="244"/>
      <c r="D55" s="244"/>
      <c r="E55" s="244"/>
      <c r="F55" s="244"/>
      <c r="G55" s="310" t="s">
        <v>509</v>
      </c>
      <c r="H55" s="311"/>
      <c r="I55" s="319">
        <v>173685</v>
      </c>
      <c r="J55" s="320">
        <v>37336</v>
      </c>
      <c r="K55" s="321">
        <v>-5.2</v>
      </c>
      <c r="L55" s="322">
        <v>216155</v>
      </c>
      <c r="M55" s="323">
        <v>-35.299999999999997</v>
      </c>
      <c r="N55" s="324">
        <v>30.1</v>
      </c>
    </row>
    <row r="56" spans="1:14">
      <c r="A56" s="248"/>
      <c r="B56" s="244"/>
      <c r="C56" s="244"/>
      <c r="D56" s="244"/>
      <c r="E56" s="244"/>
      <c r="F56" s="244"/>
      <c r="G56" s="325"/>
      <c r="H56" s="326" t="s">
        <v>507</v>
      </c>
      <c r="I56" s="327">
        <v>113736</v>
      </c>
      <c r="J56" s="328">
        <v>24449</v>
      </c>
      <c r="K56" s="329">
        <v>-28.9</v>
      </c>
      <c r="L56" s="330">
        <v>108827</v>
      </c>
      <c r="M56" s="331">
        <v>-19.600000000000001</v>
      </c>
      <c r="N56" s="332">
        <v>-9.3000000000000007</v>
      </c>
    </row>
    <row r="57" spans="1:14">
      <c r="A57" s="248"/>
      <c r="B57" s="244"/>
      <c r="C57" s="244"/>
      <c r="D57" s="244"/>
      <c r="E57" s="244"/>
      <c r="F57" s="244"/>
      <c r="G57" s="310" t="s">
        <v>510</v>
      </c>
      <c r="H57" s="311"/>
      <c r="I57" s="319">
        <v>273567</v>
      </c>
      <c r="J57" s="320">
        <v>60019</v>
      </c>
      <c r="K57" s="321">
        <v>60.8</v>
      </c>
      <c r="L57" s="322">
        <v>228305</v>
      </c>
      <c r="M57" s="323">
        <v>5.6</v>
      </c>
      <c r="N57" s="324">
        <v>55.2</v>
      </c>
    </row>
    <row r="58" spans="1:14">
      <c r="A58" s="248"/>
      <c r="B58" s="244"/>
      <c r="C58" s="244"/>
      <c r="D58" s="244"/>
      <c r="E58" s="244"/>
      <c r="F58" s="244"/>
      <c r="G58" s="325"/>
      <c r="H58" s="326" t="s">
        <v>507</v>
      </c>
      <c r="I58" s="327">
        <v>216319</v>
      </c>
      <c r="J58" s="328">
        <v>47459</v>
      </c>
      <c r="K58" s="329">
        <v>94.1</v>
      </c>
      <c r="L58" s="330">
        <v>86611</v>
      </c>
      <c r="M58" s="331">
        <v>-20.399999999999999</v>
      </c>
      <c r="N58" s="332">
        <v>114.5</v>
      </c>
    </row>
    <row r="59" spans="1:14">
      <c r="A59" s="248"/>
      <c r="B59" s="244"/>
      <c r="C59" s="244"/>
      <c r="D59" s="244"/>
      <c r="E59" s="244"/>
      <c r="F59" s="244"/>
      <c r="G59" s="310" t="s">
        <v>511</v>
      </c>
      <c r="H59" s="311"/>
      <c r="I59" s="319">
        <v>382834</v>
      </c>
      <c r="J59" s="320">
        <v>85245</v>
      </c>
      <c r="K59" s="321">
        <v>42</v>
      </c>
      <c r="L59" s="322">
        <v>316331</v>
      </c>
      <c r="M59" s="323">
        <v>38.6</v>
      </c>
      <c r="N59" s="324">
        <v>3.4</v>
      </c>
    </row>
    <row r="60" spans="1:14">
      <c r="A60" s="248"/>
      <c r="B60" s="244"/>
      <c r="C60" s="244"/>
      <c r="D60" s="244"/>
      <c r="E60" s="244"/>
      <c r="F60" s="244"/>
      <c r="G60" s="325"/>
      <c r="H60" s="326" t="s">
        <v>507</v>
      </c>
      <c r="I60" s="333">
        <v>273572</v>
      </c>
      <c r="J60" s="328">
        <v>60916</v>
      </c>
      <c r="K60" s="329">
        <v>28.4</v>
      </c>
      <c r="L60" s="330">
        <v>106387</v>
      </c>
      <c r="M60" s="331">
        <v>22.8</v>
      </c>
      <c r="N60" s="332">
        <v>5.6</v>
      </c>
    </row>
    <row r="61" spans="1:14">
      <c r="A61" s="248"/>
      <c r="B61" s="244"/>
      <c r="C61" s="244"/>
      <c r="D61" s="244"/>
      <c r="E61" s="244"/>
      <c r="F61" s="244"/>
      <c r="G61" s="310" t="s">
        <v>512</v>
      </c>
      <c r="H61" s="334"/>
      <c r="I61" s="335">
        <v>271705</v>
      </c>
      <c r="J61" s="336">
        <v>58626</v>
      </c>
      <c r="K61" s="337">
        <v>16.5</v>
      </c>
      <c r="L61" s="338">
        <v>271572</v>
      </c>
      <c r="M61" s="339">
        <v>17</v>
      </c>
      <c r="N61" s="324">
        <v>-0.5</v>
      </c>
    </row>
    <row r="62" spans="1:14">
      <c r="A62" s="248"/>
      <c r="B62" s="244"/>
      <c r="C62" s="244"/>
      <c r="D62" s="244"/>
      <c r="E62" s="244"/>
      <c r="F62" s="244"/>
      <c r="G62" s="325"/>
      <c r="H62" s="326" t="s">
        <v>507</v>
      </c>
      <c r="I62" s="327">
        <v>204321</v>
      </c>
      <c r="J62" s="328">
        <v>44059</v>
      </c>
      <c r="K62" s="329">
        <v>15</v>
      </c>
      <c r="L62" s="330">
        <v>116940</v>
      </c>
      <c r="M62" s="331">
        <v>14</v>
      </c>
      <c r="N62" s="332">
        <v>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10.3</v>
      </c>
      <c r="G47" s="12">
        <v>16.309999999999999</v>
      </c>
      <c r="H47" s="12">
        <v>24.88</v>
      </c>
      <c r="I47" s="12">
        <v>29.74</v>
      </c>
      <c r="J47" s="13">
        <v>31.73</v>
      </c>
    </row>
    <row r="48" spans="2:10" ht="57.75" customHeight="1">
      <c r="B48" s="14"/>
      <c r="C48" s="1139" t="s">
        <v>4</v>
      </c>
      <c r="D48" s="1139"/>
      <c r="E48" s="1140"/>
      <c r="F48" s="15">
        <v>3.9</v>
      </c>
      <c r="G48" s="16">
        <v>4.29</v>
      </c>
      <c r="H48" s="16">
        <v>4.3499999999999996</v>
      </c>
      <c r="I48" s="16">
        <v>4.0199999999999996</v>
      </c>
      <c r="J48" s="17">
        <v>4.0999999999999996</v>
      </c>
    </row>
    <row r="49" spans="2:10" ht="57.75" customHeight="1" thickBot="1">
      <c r="B49" s="18"/>
      <c r="C49" s="1141" t="s">
        <v>5</v>
      </c>
      <c r="D49" s="1141"/>
      <c r="E49" s="1142"/>
      <c r="F49" s="19">
        <v>5.77</v>
      </c>
      <c r="G49" s="20">
        <v>7.56</v>
      </c>
      <c r="H49" s="20">
        <v>8.24</v>
      </c>
      <c r="I49" s="20">
        <v>3.89</v>
      </c>
      <c r="J49" s="21">
        <v>2.1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H18" zoomScaleSheetLayoutView="100" workbookViewId="0">
      <selection activeCell="G36" sqref="G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519</v>
      </c>
      <c r="D34" s="1149"/>
      <c r="E34" s="1150"/>
      <c r="F34" s="32">
        <v>3.9</v>
      </c>
      <c r="G34" s="33">
        <v>4.29</v>
      </c>
      <c r="H34" s="33">
        <v>4.3499999999999996</v>
      </c>
      <c r="I34" s="33">
        <v>4.0199999999999996</v>
      </c>
      <c r="J34" s="34">
        <v>4.0999999999999996</v>
      </c>
      <c r="K34" s="22"/>
      <c r="L34" s="22"/>
      <c r="M34" s="22"/>
      <c r="N34" s="22"/>
      <c r="O34" s="22"/>
      <c r="P34" s="22"/>
    </row>
    <row r="35" spans="1:16" ht="39" customHeight="1">
      <c r="A35" s="22"/>
      <c r="B35" s="35"/>
      <c r="C35" s="1143" t="s">
        <v>520</v>
      </c>
      <c r="D35" s="1144"/>
      <c r="E35" s="1145"/>
      <c r="F35" s="36">
        <v>0.94</v>
      </c>
      <c r="G35" s="37">
        <v>0.4</v>
      </c>
      <c r="H35" s="37">
        <v>0.45</v>
      </c>
      <c r="I35" s="37">
        <v>0.17</v>
      </c>
      <c r="J35" s="38">
        <v>0.46</v>
      </c>
      <c r="K35" s="22"/>
      <c r="L35" s="22"/>
      <c r="M35" s="22"/>
      <c r="N35" s="22"/>
      <c r="O35" s="22"/>
      <c r="P35" s="22"/>
    </row>
    <row r="36" spans="1:16" ht="39" customHeight="1">
      <c r="A36" s="22"/>
      <c r="B36" s="35"/>
      <c r="C36" s="1143" t="s">
        <v>521</v>
      </c>
      <c r="D36" s="1144"/>
      <c r="E36" s="1145"/>
      <c r="F36" s="36">
        <v>0.4</v>
      </c>
      <c r="G36" s="37">
        <v>0.2</v>
      </c>
      <c r="H36" s="37">
        <v>0.31</v>
      </c>
      <c r="I36" s="37">
        <v>0.36</v>
      </c>
      <c r="J36" s="38">
        <v>0.25</v>
      </c>
      <c r="K36" s="22"/>
      <c r="L36" s="22"/>
      <c r="M36" s="22"/>
      <c r="N36" s="22"/>
      <c r="O36" s="22"/>
      <c r="P36" s="22"/>
    </row>
    <row r="37" spans="1:16" ht="39" customHeight="1">
      <c r="A37" s="22"/>
      <c r="B37" s="35"/>
      <c r="C37" s="1143" t="s">
        <v>522</v>
      </c>
      <c r="D37" s="1144"/>
      <c r="E37" s="1145"/>
      <c r="F37" s="36">
        <v>0.24</v>
      </c>
      <c r="G37" s="37">
        <v>0.3</v>
      </c>
      <c r="H37" s="37">
        <v>0.2</v>
      </c>
      <c r="I37" s="37">
        <v>0.22</v>
      </c>
      <c r="J37" s="38">
        <v>0.18</v>
      </c>
      <c r="K37" s="22"/>
      <c r="L37" s="22"/>
      <c r="M37" s="22"/>
      <c r="N37" s="22"/>
      <c r="O37" s="22"/>
      <c r="P37" s="22"/>
    </row>
    <row r="38" spans="1:16" ht="39" customHeight="1">
      <c r="A38" s="22"/>
      <c r="B38" s="35"/>
      <c r="C38" s="1143" t="s">
        <v>523</v>
      </c>
      <c r="D38" s="1144"/>
      <c r="E38" s="1145"/>
      <c r="F38" s="36">
        <v>7.0000000000000007E-2</v>
      </c>
      <c r="G38" s="37">
        <v>7.0000000000000007E-2</v>
      </c>
      <c r="H38" s="37">
        <v>0.17</v>
      </c>
      <c r="I38" s="37">
        <v>0.2</v>
      </c>
      <c r="J38" s="38">
        <v>0.14000000000000001</v>
      </c>
      <c r="K38" s="22"/>
      <c r="L38" s="22"/>
      <c r="M38" s="22"/>
      <c r="N38" s="22"/>
      <c r="O38" s="22"/>
      <c r="P38" s="22"/>
    </row>
    <row r="39" spans="1:16" ht="39" customHeight="1">
      <c r="A39" s="22"/>
      <c r="B39" s="35"/>
      <c r="C39" s="1143" t="s">
        <v>524</v>
      </c>
      <c r="D39" s="1144"/>
      <c r="E39" s="1145"/>
      <c r="F39" s="36">
        <v>0.69</v>
      </c>
      <c r="G39" s="37" t="s">
        <v>525</v>
      </c>
      <c r="H39" s="37" t="s">
        <v>526</v>
      </c>
      <c r="I39" s="37" t="s">
        <v>527</v>
      </c>
      <c r="J39" s="38">
        <v>0.04</v>
      </c>
      <c r="K39" s="22"/>
      <c r="L39" s="22"/>
      <c r="M39" s="22"/>
      <c r="N39" s="22"/>
      <c r="O39" s="22"/>
      <c r="P39" s="22"/>
    </row>
    <row r="40" spans="1:16" ht="39" customHeight="1">
      <c r="A40" s="22"/>
      <c r="B40" s="35"/>
      <c r="C40" s="1143" t="s">
        <v>528</v>
      </c>
      <c r="D40" s="1144"/>
      <c r="E40" s="1145"/>
      <c r="F40" s="36">
        <v>0.11</v>
      </c>
      <c r="G40" s="37">
        <v>0.01</v>
      </c>
      <c r="H40" s="37">
        <v>0.02</v>
      </c>
      <c r="I40" s="37">
        <v>0.02</v>
      </c>
      <c r="J40" s="38">
        <v>0.02</v>
      </c>
      <c r="K40" s="22"/>
      <c r="L40" s="22"/>
      <c r="M40" s="22"/>
      <c r="N40" s="22"/>
      <c r="O40" s="22"/>
      <c r="P40" s="22"/>
    </row>
    <row r="41" spans="1:16" ht="39" customHeight="1">
      <c r="A41" s="22"/>
      <c r="B41" s="35"/>
      <c r="C41" s="1143" t="s">
        <v>529</v>
      </c>
      <c r="D41" s="1144"/>
      <c r="E41" s="1145"/>
      <c r="F41" s="36">
        <v>0</v>
      </c>
      <c r="G41" s="37">
        <v>0</v>
      </c>
      <c r="H41" s="37">
        <v>0.01</v>
      </c>
      <c r="I41" s="37">
        <v>0</v>
      </c>
      <c r="J41" s="38">
        <v>0.01</v>
      </c>
      <c r="K41" s="22"/>
      <c r="L41" s="22"/>
      <c r="M41" s="22"/>
      <c r="N41" s="22"/>
      <c r="O41" s="22"/>
      <c r="P41" s="22"/>
    </row>
    <row r="42" spans="1:16" ht="39" customHeight="1">
      <c r="A42" s="22"/>
      <c r="B42" s="39"/>
      <c r="C42" s="1143" t="s">
        <v>530</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531</v>
      </c>
      <c r="D43" s="1147"/>
      <c r="E43" s="1148"/>
      <c r="F43" s="41">
        <v>0</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O49" sqref="O4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10</v>
      </c>
      <c r="C45" s="1160"/>
      <c r="D45" s="58"/>
      <c r="E45" s="1165" t="s">
        <v>11</v>
      </c>
      <c r="F45" s="1165"/>
      <c r="G45" s="1165"/>
      <c r="H45" s="1165"/>
      <c r="I45" s="1165"/>
      <c r="J45" s="1166"/>
      <c r="K45" s="59">
        <v>454</v>
      </c>
      <c r="L45" s="60">
        <v>447</v>
      </c>
      <c r="M45" s="60">
        <v>426</v>
      </c>
      <c r="N45" s="60">
        <v>389</v>
      </c>
      <c r="O45" s="61">
        <v>376</v>
      </c>
      <c r="P45" s="48"/>
      <c r="Q45" s="48"/>
      <c r="R45" s="48"/>
      <c r="S45" s="48"/>
      <c r="T45" s="48"/>
      <c r="U45" s="48"/>
    </row>
    <row r="46" spans="1:21" ht="30.75" customHeight="1">
      <c r="A46" s="48"/>
      <c r="B46" s="1161"/>
      <c r="C46" s="1162"/>
      <c r="D46" s="62"/>
      <c r="E46" s="1153" t="s">
        <v>12</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13</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14</v>
      </c>
      <c r="F48" s="1153"/>
      <c r="G48" s="1153"/>
      <c r="H48" s="1153"/>
      <c r="I48" s="1153"/>
      <c r="J48" s="1154"/>
      <c r="K48" s="63">
        <v>135</v>
      </c>
      <c r="L48" s="64">
        <v>137</v>
      </c>
      <c r="M48" s="64">
        <v>138</v>
      </c>
      <c r="N48" s="64">
        <v>152</v>
      </c>
      <c r="O48" s="65">
        <v>149</v>
      </c>
      <c r="P48" s="48"/>
      <c r="Q48" s="48"/>
      <c r="R48" s="48"/>
      <c r="S48" s="48"/>
      <c r="T48" s="48"/>
      <c r="U48" s="48"/>
    </row>
    <row r="49" spans="1:21" ht="30.75" customHeight="1">
      <c r="A49" s="48"/>
      <c r="B49" s="1161"/>
      <c r="C49" s="1162"/>
      <c r="D49" s="62"/>
      <c r="E49" s="1153" t="s">
        <v>15</v>
      </c>
      <c r="F49" s="1153"/>
      <c r="G49" s="1153"/>
      <c r="H49" s="1153"/>
      <c r="I49" s="1153"/>
      <c r="J49" s="1154"/>
      <c r="K49" s="63">
        <v>138</v>
      </c>
      <c r="L49" s="64">
        <v>142</v>
      </c>
      <c r="M49" s="64">
        <v>134</v>
      </c>
      <c r="N49" s="64">
        <v>120</v>
      </c>
      <c r="O49" s="65">
        <v>104</v>
      </c>
      <c r="P49" s="48"/>
      <c r="Q49" s="48"/>
      <c r="R49" s="48"/>
      <c r="S49" s="48"/>
      <c r="T49" s="48"/>
      <c r="U49" s="48"/>
    </row>
    <row r="50" spans="1:21" ht="30.75" customHeight="1">
      <c r="A50" s="48"/>
      <c r="B50" s="1161"/>
      <c r="C50" s="1162"/>
      <c r="D50" s="62"/>
      <c r="E50" s="1153" t="s">
        <v>16</v>
      </c>
      <c r="F50" s="1153"/>
      <c r="G50" s="1153"/>
      <c r="H50" s="1153"/>
      <c r="I50" s="1153"/>
      <c r="J50" s="1154"/>
      <c r="K50" s="63" t="s">
        <v>474</v>
      </c>
      <c r="L50" s="64" t="s">
        <v>474</v>
      </c>
      <c r="M50" s="64" t="s">
        <v>474</v>
      </c>
      <c r="N50" s="64" t="s">
        <v>474</v>
      </c>
      <c r="O50" s="65" t="s">
        <v>474</v>
      </c>
      <c r="P50" s="48"/>
      <c r="Q50" s="48"/>
      <c r="R50" s="48"/>
      <c r="S50" s="48"/>
      <c r="T50" s="48"/>
      <c r="U50" s="48"/>
    </row>
    <row r="51" spans="1:21" ht="30.75" customHeight="1">
      <c r="A51" s="48"/>
      <c r="B51" s="1163"/>
      <c r="C51" s="1164"/>
      <c r="D51" s="66"/>
      <c r="E51" s="1153" t="s">
        <v>17</v>
      </c>
      <c r="F51" s="1153"/>
      <c r="G51" s="1153"/>
      <c r="H51" s="1153"/>
      <c r="I51" s="1153"/>
      <c r="J51" s="1154"/>
      <c r="K51" s="63">
        <v>0</v>
      </c>
      <c r="L51" s="64">
        <v>0</v>
      </c>
      <c r="M51" s="64">
        <v>0</v>
      </c>
      <c r="N51" s="64">
        <v>0</v>
      </c>
      <c r="O51" s="65">
        <v>0</v>
      </c>
      <c r="P51" s="48"/>
      <c r="Q51" s="48"/>
      <c r="R51" s="48"/>
      <c r="S51" s="48"/>
      <c r="T51" s="48"/>
      <c r="U51" s="48"/>
    </row>
    <row r="52" spans="1:21" ht="30.75" customHeight="1">
      <c r="A52" s="48"/>
      <c r="B52" s="1151" t="s">
        <v>18</v>
      </c>
      <c r="C52" s="1152"/>
      <c r="D52" s="66"/>
      <c r="E52" s="1153" t="s">
        <v>19</v>
      </c>
      <c r="F52" s="1153"/>
      <c r="G52" s="1153"/>
      <c r="H52" s="1153"/>
      <c r="I52" s="1153"/>
      <c r="J52" s="1154"/>
      <c r="K52" s="63">
        <v>399</v>
      </c>
      <c r="L52" s="64">
        <v>395</v>
      </c>
      <c r="M52" s="64">
        <v>385</v>
      </c>
      <c r="N52" s="64">
        <v>379</v>
      </c>
      <c r="O52" s="65">
        <v>379</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328</v>
      </c>
      <c r="L53" s="69">
        <v>331</v>
      </c>
      <c r="M53" s="69">
        <v>313</v>
      </c>
      <c r="N53" s="69">
        <v>282</v>
      </c>
      <c r="O53" s="70">
        <v>250</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2015-04-21T02:15:22Z</cp:lastPrinted>
  <dcterms:created xsi:type="dcterms:W3CDTF">2015-02-17T07:09:47Z</dcterms:created>
  <dcterms:modified xsi:type="dcterms:W3CDTF">2015-04-21T02:18:54Z</dcterms:modified>
</cp:coreProperties>
</file>