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５年度決算\02 ①３月公表分【㉙～新規】\07 最終版【HP公開用】\"/>
    </mc:Choice>
  </mc:AlternateContent>
  <xr:revisionPtr revIDLastSave="0" documentId="13_ncr:1_{2D8E883F-D8F1-44E6-8AC6-E06BCAFF90EC}" xr6:coauthVersionLast="36" xr6:coauthVersionMax="47" xr10:uidLastSave="{00000000-0000-0000-0000-000000000000}"/>
  <bookViews>
    <workbookView xWindow="0" yWindow="0" windowWidth="28800" windowHeight="1138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AM35" i="10"/>
  <c r="C35" i="10"/>
  <c r="AM34" i="10"/>
  <c r="C34" i="10"/>
  <c r="U34" i="10" l="1"/>
  <c r="U35" i="10" s="1"/>
  <c r="U36" i="10" s="1"/>
  <c r="U37" i="10" s="1"/>
  <c r="U38"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<sst xmlns="http://schemas.openxmlformats.org/spreadsheetml/2006/main" count="1136" uniqueCount="570">
  <si>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</si>
  <si>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</si>
  <si>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</si>
  <si>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</si>
  <si>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</si>
  <si>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</si>
  <si>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</si>
  <si>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</si>
  <si>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</si>
  <si>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</si>
  <si>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</si>
  <si>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</si>
  <si>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</si>
  <si>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</si>
  <si>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</si>
  <si>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</si>
  <si>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</si>
  <si>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</si>
  <si>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</si>
  <si>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</si>
  <si>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</si>
  <si>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</si>
  <si>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</si>
  <si>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</si>
  <si>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</si>
  <si>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</si>
  <si>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</si>
  <si>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</si>
  <si>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</si>
  <si>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</si>
  <si>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</si>
  <si>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</si>
  <si>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</si>
  <si>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</si>
  <si>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</si>
  <si>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</si>
  <si>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</si>
  <si>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</si>
  <si>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</si>
  <si>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</si>
  <si>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</si>
  <si>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</si>
  <si>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</si>
  <si>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</si>
  <si>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</si>
  <si>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</si>
  <si>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</si>
  <si>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</si>
  <si>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</si>
  <si>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</si>
  <si>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</si>
  <si>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</si>
  <si>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</si>
  <si>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</si>
  <si>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</si>
  <si>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</si>
  <si>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</si>
  <si>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</si>
  <si>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</si>
  <si>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</si>
  <si>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</si>
  <si>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</si>
  <si>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</si>
  <si>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</si>
  <si>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</si>
  <si>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</si>
  <si>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</si>
  <si>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</si>
  <si>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</si>
  <si>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</si>
  <si>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</si>
  <si>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</si>
  <si>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</si>
  <si>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</si>
  <si>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</si>
  <si>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</si>
  <si>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</si>
  <si>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</si>
  <si>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</si>
  <si>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</si>
  <si>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</si>
  <si>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</si>
  <si>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</si>
  <si>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</si>
  <si>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</si>
  <si>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</si>
  <si>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</si>
  <si>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</si>
  <si>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</si>
  <si>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</si>
  <si>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</si>
  <si>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</si>
  <si>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</si>
  <si>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</si>
  <si>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和束町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</si>
  <si>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</si>
  <si>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</si>
  <si>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</si>
  <si>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</si>
  <si>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</si>
  <si>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</si>
  <si>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</si>
  <si>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</si>
  <si>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</si>
  <si>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</si>
  <si>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</si>
  <si>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</si>
  <si>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</si>
  <si>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</si>
  <si>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</si>
  <si>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</si>
  <si>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</si>
  <si>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</si>
  <si>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</si>
  <si>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</si>
  <si>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</si>
  <si>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</si>
  <si>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</si>
  <si>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</si>
  <si>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</si>
  <si>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</si>
  <si>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</si>
  <si>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</si>
  <si>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</si>
  <si>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</si>
  <si>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</si>
  <si>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</si>
  <si>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</si>
  <si>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</si>
  <si>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</si>
  <si>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</si>
  <si>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</si>
  <si>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</si>
  <si>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</si>
  <si>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</si>
  <si>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</si>
  <si>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</si>
  <si>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</si>
  <si>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</si>
  <si>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</si>
  <si>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</si>
  <si>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</si>
  <si>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6"/>
  </si>
  <si>
    <t>うち日本人(％)</t>
    <phoneticPr fontId="5"/>
  </si>
  <si>
    <t>-2.9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</si>
  <si>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</si>
  <si>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</si>
  <si>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</si>
  <si>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</si>
  <si>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</si>
  <si>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</si>
  <si>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</si>
  <si>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</si>
  <si>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</si>
  <si>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</si>
  <si>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</si>
  <si>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</si>
  <si>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</si>
  <si>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</si>
  <si>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</si>
  <si>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</si>
  <si>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</si>
  <si>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</si>
  <si>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</si>
  <si>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</si>
  <si>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</si>
  <si>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</si>
  <si>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</si>
  <si>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</si>
  <si>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</si>
  <si>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</si>
  <si>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</si>
  <si>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</si>
  <si>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</si>
  <si>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</si>
  <si>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</si>
  <si>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</si>
  <si>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</si>
  <si>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</si>
  <si>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</si>
  <si>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</si>
  <si>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</si>
  <si>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</si>
  <si>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</si>
  <si>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</si>
  <si>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</si>
  <si>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</si>
  <si>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</si>
  <si>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</si>
  <si>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</si>
  <si>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</si>
  <si>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</si>
  <si>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</si>
  <si>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</si>
  <si>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</si>
  <si>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</si>
  <si>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</si>
  <si>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</si>
  <si>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</si>
  <si>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</si>
  <si>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</si>
  <si>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</si>
  <si>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</si>
  <si>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</si>
  <si>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京都府和束町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</si>
  <si>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</si>
  <si>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</si>
  <si>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</si>
  <si>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</si>
  <si>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</si>
  <si>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</si>
  <si>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</si>
  <si>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</si>
  <si>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</si>
  <si>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</si>
  <si>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</si>
  <si>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</si>
  <si>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</si>
  <si>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</si>
  <si>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</si>
  <si>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</si>
  <si>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</si>
  <si>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</si>
  <si>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</si>
  <si>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</si>
  <si>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</si>
  <si>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</si>
  <si>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</si>
  <si>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</si>
  <si>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</si>
  <si>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</si>
  <si>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</si>
  <si>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</si>
  <si>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</si>
  <si>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</si>
  <si>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</si>
  <si>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</si>
  <si>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</si>
  <si>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</si>
  <si>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</si>
  <si>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</si>
  <si>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</si>
  <si>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</si>
  <si>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</si>
  <si>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</si>
  <si>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</si>
  <si>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</si>
  <si>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</si>
  <si>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</si>
  <si>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</si>
  <si>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</si>
  <si>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</si>
  <si>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</si>
  <si>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</si>
  <si>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</si>
  <si>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</si>
  <si>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</si>
  <si>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</si>
  <si>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</si>
  <si>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</si>
  <si>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</si>
  <si>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</si>
  <si>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</si>
  <si>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</si>
  <si>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</si>
  <si>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</si>
  <si>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</si>
  <si>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</si>
  <si>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</si>
  <si>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</si>
  <si>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</si>
  <si>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</si>
  <si>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</si>
  <si>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</si>
  <si>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</si>
  <si>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</si>
  <si>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</si>
  <si>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</si>
  <si>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</si>
  <si>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</si>
  <si>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</si>
  <si>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</si>
  <si>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</si>
  <si>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</si>
  <si>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</si>
  <si>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</si>
  <si>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</si>
  <si>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</si>
  <si>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</si>
  <si>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</si>
  <si>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</si>
  <si>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</si>
  <si>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</si>
  <si>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</si>
  <si>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</si>
  <si>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</si>
  <si>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</si>
  <si>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</si>
  <si>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</si>
  <si>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</si>
  <si>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</si>
  <si>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</si>
  <si>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</si>
  <si>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</si>
  <si>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</si>
  <si>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</si>
  <si>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</si>
  <si>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</si>
  <si>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</si>
  <si>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</si>
  <si>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</si>
  <si>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</si>
  <si>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</si>
  <si>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</si>
  <si>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</si>
  <si>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</si>
  <si>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</si>
  <si>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</si>
  <si>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</si>
  <si>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</si>
  <si>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</si>
  <si>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</si>
  <si>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</si>
  <si>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</si>
  <si>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</si>
  <si>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</si>
  <si>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</si>
  <si>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</si>
  <si>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</si>
  <si>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</si>
  <si>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</si>
  <si>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</si>
  <si>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</si>
  <si>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</si>
  <si>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</si>
  <si>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</si>
  <si>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</si>
  <si>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</si>
  <si>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</si>
  <si>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</si>
  <si>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</si>
  <si>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</si>
  <si>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</si>
  <si>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</si>
  <si>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</si>
  <si>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</si>
  <si>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</si>
  <si>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</si>
  <si>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</si>
  <si>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</si>
  <si>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</si>
  <si>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</si>
  <si>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</si>
  <si>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</si>
  <si>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</si>
  <si>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京都府和束町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</si>
  <si>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</si>
  <si>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</si>
  <si>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</si>
  <si>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</si>
  <si>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</si>
  <si>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</si>
  <si>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</si>
  <si>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</si>
  <si>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</si>
  <si>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</si>
  <si>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</si>
  <si>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</si>
  <si>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</si>
  <si>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</si>
  <si>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</si>
  <si>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</si>
  <si>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</si>
  <si>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</si>
  <si>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</si>
  <si>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</si>
  <si>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</si>
  <si>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</si>
  <si>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</si>
  <si>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</si>
  <si>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</si>
  <si>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</si>
  <si>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</si>
  <si>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</si>
  <si>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</si>
  <si>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</si>
  <si>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</si>
  <si>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</si>
  <si>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</si>
  <si>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</si>
  <si>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</si>
  <si>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介護保険特別会計（保険事業勘定）</t>
    <phoneticPr fontId="5"/>
  </si>
  <si>
    <t>介護保険特別会計（サービス事業勘定）</t>
    <phoneticPr fontId="5"/>
  </si>
  <si>
    <t>後期高齢者医療事業</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</si>
  <si>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</si>
  <si>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</si>
  <si>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</si>
  <si>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</si>
  <si>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</si>
  <si>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</si>
  <si>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</si>
  <si>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</si>
  <si>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</si>
  <si>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</si>
  <si>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</si>
  <si>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</si>
  <si>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</si>
  <si>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</si>
  <si>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</si>
  <si>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</si>
  <si>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</si>
  <si>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</si>
  <si>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</si>
  <si>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</si>
  <si>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</si>
  <si>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</si>
  <si>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</si>
  <si>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</si>
  <si>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</si>
  <si>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</si>
  <si>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</si>
  <si>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</si>
  <si>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</si>
  <si>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</si>
  <si>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</si>
  <si>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</si>
  <si>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</si>
  <si>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</si>
  <si>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</si>
  <si>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</si>
  <si>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</si>
  <si>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</si>
  <si>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</si>
  <si>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</si>
  <si>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</si>
  <si>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</si>
  <si>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</si>
  <si>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</si>
  <si>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</si>
  <si>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</si>
  <si>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</si>
  <si>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</si>
  <si>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</si>
  <si>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</si>
  <si>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</si>
  <si>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</si>
  <si>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</si>
  <si>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</si>
  <si>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</si>
  <si>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</si>
  <si>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</si>
  <si>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</si>
  <si>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</si>
  <si>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</si>
  <si>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</si>
  <si>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</si>
  <si>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</si>
  <si>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</si>
  <si>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</si>
  <si>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</si>
  <si>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</si>
  <si>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</si>
  <si>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</si>
  <si>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</si>
  <si>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</si>
  <si>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</si>
  <si>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</si>
  <si>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</si>
  <si>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</si>
  <si>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</si>
  <si>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</si>
  <si>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</si>
  <si>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</si>
  <si>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</si>
  <si>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</si>
  <si>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</si>
  <si>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</si>
  <si>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</si>
  <si>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</si>
  <si>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</si>
  <si>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</si>
  <si>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</si>
  <si>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</si>
  <si>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</si>
  <si>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</si>
  <si>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</si>
  <si>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</si>
  <si>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</si>
  <si>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</si>
  <si>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</si>
  <si>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</si>
  <si>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</si>
  <si>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</si>
  <si>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</si>
  <si>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</si>
  <si>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</si>
  <si>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</si>
  <si>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</si>
  <si>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</si>
  <si>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</si>
  <si>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</si>
  <si>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</si>
  <si>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</si>
  <si>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</si>
  <si>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</si>
  <si>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</si>
  <si>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</si>
  <si>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</si>
  <si>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</si>
  <si>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</si>
  <si>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</si>
  <si>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</si>
  <si>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</si>
  <si>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</si>
  <si>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</si>
  <si>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</si>
  <si>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</si>
  <si>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</si>
  <si>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</si>
  <si>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</si>
  <si>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</si>
  <si>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</si>
  <si>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</si>
  <si>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</si>
  <si>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</si>
  <si>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</si>
  <si>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</si>
  <si>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</si>
  <si>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</si>
  <si>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</si>
  <si>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</si>
  <si>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</si>
  <si>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0.04</t>
  </si>
  <si>
    <t>一般会計</t>
  </si>
  <si>
    <t>介護保険特別会計（保険事業勘定）</t>
  </si>
  <si>
    <t>国民健康保険特別会計（事業勘定）</t>
  </si>
  <si>
    <t>簡易水道事業特別会計</t>
  </si>
  <si>
    <t>下水道事業特別会計</t>
  </si>
  <si>
    <t>国民健康保険特別会計（直診勘定）</t>
  </si>
  <si>
    <t>後期高齢者医療事業</t>
  </si>
  <si>
    <t>介護保険特別会計（サービス事業勘定）</t>
  </si>
  <si>
    <t>その他会計（赤字）</t>
  </si>
  <si>
    <t>その他会計（黒字）</t>
  </si>
  <si>
    <t>R01</t>
    <phoneticPr fontId="5"/>
  </si>
  <si>
    <t>R02</t>
    <phoneticPr fontId="5"/>
  </si>
  <si>
    <t>R03</t>
    <phoneticPr fontId="5"/>
  </si>
  <si>
    <t>R04</t>
    <phoneticPr fontId="5"/>
  </si>
  <si>
    <t>R05</t>
    <phoneticPr fontId="5"/>
  </si>
  <si>
    <t>-</t>
    <phoneticPr fontId="2"/>
  </si>
  <si>
    <t>国民健康保険山城病院組合（病院事業会計）</t>
  </si>
  <si>
    <t>国民健康保険山城病院組合（介護老人保健施設事業会計）</t>
  </si>
  <si>
    <t>京都府市町村職員退職手当組合</t>
  </si>
  <si>
    <t>京都府市町村議会議員公務災害補償等組合</t>
  </si>
  <si>
    <t>相楽中部消防組合</t>
  </si>
  <si>
    <t>京都府自治会館管理組合</t>
  </si>
  <si>
    <t>京都府住宅新築資金等貸付事業管理組合（一般会計）</t>
  </si>
  <si>
    <t>京都府住宅新築資金等貸付事業管理組合（特別会計）</t>
  </si>
  <si>
    <t>京都府後期高齢者医療広域連合（一般会計）</t>
  </si>
  <si>
    <t>京都府後期高齢者医療広域連合（後期高齢者医療特別会計）</t>
  </si>
  <si>
    <t>相楽東部広域連合</t>
  </si>
  <si>
    <t>京都地方税機構</t>
  </si>
  <si>
    <t>和束町活性化センター</t>
  </si>
  <si>
    <t>アグリビジネス</t>
  </si>
  <si>
    <t>相楽広域行政組合（一般会計）</t>
    <rPh sb="4" eb="6">
      <t>ギョウセイ</t>
    </rPh>
    <phoneticPr fontId="2"/>
  </si>
  <si>
    <t>-</t>
    <phoneticPr fontId="2"/>
  </si>
  <si>
    <t>地域福祉基金（R05年度末現在）</t>
    <rPh sb="0" eb="6">
      <t>チイキフクシキキン</t>
    </rPh>
    <rPh sb="10" eb="13">
      <t>ネンドマツ</t>
    </rPh>
    <rPh sb="13" eb="15">
      <t>ゲンザイ</t>
    </rPh>
    <phoneticPr fontId="5"/>
  </si>
  <si>
    <t>すこやかエンジェル基金（R05年度末現在）</t>
    <rPh sb="9" eb="11">
      <t>キキン</t>
    </rPh>
    <rPh sb="15" eb="18">
      <t>ネンドマツ</t>
    </rPh>
    <rPh sb="18" eb="20">
      <t>ゲンザイ</t>
    </rPh>
    <phoneticPr fontId="2"/>
  </si>
  <si>
    <t>豊かな森を育てる基金（R05年度末現在）</t>
    <rPh sb="0" eb="1">
      <t>ユタ</t>
    </rPh>
    <rPh sb="3" eb="4">
      <t>モリ</t>
    </rPh>
    <rPh sb="5" eb="6">
      <t>ソダ</t>
    </rPh>
    <rPh sb="8" eb="10">
      <t>キキン</t>
    </rPh>
    <rPh sb="14" eb="17">
      <t>ネンドマツ</t>
    </rPh>
    <rPh sb="17" eb="19">
      <t>ゲンザイ</t>
    </rPh>
    <phoneticPr fontId="2"/>
  </si>
  <si>
    <t>茶源郷行政情報配信システム整備基金（R05年度末現在）</t>
    <rPh sb="0" eb="1">
      <t>チャ</t>
    </rPh>
    <rPh sb="1" eb="2">
      <t>ゲン</t>
    </rPh>
    <rPh sb="2" eb="3">
      <t>キョウ</t>
    </rPh>
    <rPh sb="3" eb="5">
      <t>ギョウセイ</t>
    </rPh>
    <rPh sb="5" eb="7">
      <t>ジョウホウ</t>
    </rPh>
    <rPh sb="7" eb="9">
      <t>ハイシン</t>
    </rPh>
    <rPh sb="13" eb="15">
      <t>セイビ</t>
    </rPh>
    <rPh sb="15" eb="17">
      <t>キキン</t>
    </rPh>
    <rPh sb="21" eb="24">
      <t>ネンドマツ</t>
    </rPh>
    <rPh sb="24" eb="26">
      <t>ゲンザイ</t>
    </rPh>
    <phoneticPr fontId="2"/>
  </si>
  <si>
    <t>ふるさと応援寄附金基金（R05年度末現在）</t>
    <rPh sb="4" eb="6">
      <t>オウエン</t>
    </rPh>
    <rPh sb="6" eb="11">
      <t>キフキンキキン</t>
    </rPh>
    <rPh sb="15" eb="18">
      <t>ネンドマツ</t>
    </rPh>
    <rPh sb="18" eb="20">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</si>
</sst>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13F9-4EBE-AFE7-50498DCF6EC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60863</c:v>
                </c:pt>
                <c:pt idx="1">
                  <c:v>75320</c:v>
                </c:pt>
                <c:pt idx="2">
                  <c:v>111230</c:v>
                </c:pt>
                <c:pt idx="3">
                  <c:v>240299</c:v>
                </c:pt>
                <c:pt idx="4">
                  <c:v>282181</c:v>
                </c:pt>
              </c:numCache>
            </c:numRef>
          </c:val>
          <c:smooth val="0"/>
          <c:extLst>
            <c:ext xmlns:c16="http://schemas.microsoft.com/office/drawing/2014/chart" uri="{C3380CC4-5D6E-409C-BE32-E72D297353CC}">
              <c16:uniqueId val="{00000001-13F9-4EBE-AFE7-50498DCF6EC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3.16</c:v>
                </c:pt>
                <c:pt idx="1">
                  <c:v>2.0499999999999998</c:v>
                </c:pt>
                <c:pt idx="2">
                  <c:v>1.71</c:v>
                </c:pt>
                <c:pt idx="3">
                  <c:v>1.92</c:v>
                </c:pt>
                <c:pt idx="4">
                  <c:v>1.95</c:v>
                </c:pt>
              </c:numCache>
            </c:numRef>
          </c:val>
          <c:extLst>
            <c:ext xmlns:c16="http://schemas.microsoft.com/office/drawing/2014/chart" uri="{C3380CC4-5D6E-409C-BE32-E72D297353CC}">
              <c16:uniqueId val="{00000000-1335-4704-BECD-1A399E0914B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46.12</c:v>
                </c:pt>
                <c:pt idx="1">
                  <c:v>45.25</c:v>
                </c:pt>
                <c:pt idx="2">
                  <c:v>41.21</c:v>
                </c:pt>
                <c:pt idx="3">
                  <c:v>41.62</c:v>
                </c:pt>
                <c:pt idx="4">
                  <c:v>41.49</c:v>
                </c:pt>
              </c:numCache>
            </c:numRef>
          </c:val>
          <c:extLst>
            <c:ext xmlns:c16="http://schemas.microsoft.com/office/drawing/2014/chart" uri="{C3380CC4-5D6E-409C-BE32-E72D297353CC}">
              <c16:uniqueId val="{00000001-1335-4704-BECD-1A399E0914B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c:v>
                </c:pt>
                <c:pt idx="1">
                  <c:v>0.55000000000000004</c:v>
                </c:pt>
                <c:pt idx="2">
                  <c:v>0.8</c:v>
                </c:pt>
                <c:pt idx="3">
                  <c:v>-0.04</c:v>
                </c:pt>
                <c:pt idx="4">
                  <c:v>0.24</c:v>
                </c:pt>
              </c:numCache>
            </c:numRef>
          </c:val>
          <c:smooth val="0"/>
          <c:extLst>
            <c:ext xmlns:c16="http://schemas.microsoft.com/office/drawing/2014/chart" uri="{C3380CC4-5D6E-409C-BE32-E72D297353CC}">
              <c16:uniqueId val="{00000002-1335-4704-BECD-1A399E0914B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C47-4077-B7F4-858E69BEE8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C47-4077-B7F4-858E69BEE8E9}"/>
            </c:ext>
          </c:extLst>
        </c:ser>
        <c:ser>
          <c:idx val="2"/>
          <c:order val="2"/>
          <c:tx>
            <c:strRef>
              <c:f>データシート!$A$29</c:f>
              <c:strCache>
                <c:ptCount val="1"/>
                <c:pt idx="0">
                  <c:v>介護保険特別会計（サービス事業勘定）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2-5C47-4077-B7F4-858E69BEE8E9}"/>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3-5C47-4077-B7F4-858E69BEE8E9}"/>
            </c:ext>
          </c:extLst>
        </c:ser>
        <c:ser>
          <c:idx val="4"/>
          <c:order val="4"/>
          <c:tx>
            <c:strRef>
              <c:f>データシート!$A$31</c:f>
              <c:strCache>
                <c:ptCount val="1"/>
                <c:pt idx="0">
                  <c:v>国民健康保険特別会計（直診勘定）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0.12</c:v>
                </c:pt>
                <c:pt idx="2">
                  <c:v>#N/A</c:v>
                </c:pt>
                <c:pt idx="3">
                  <c:v>0.16</c:v>
                </c:pt>
                <c:pt idx="4">
                  <c:v>#N/A</c:v>
                </c:pt>
                <c:pt idx="5">
                  <c:v>0.11</c:v>
                </c:pt>
                <c:pt idx="6">
                  <c:v>#N/A</c:v>
                </c:pt>
                <c:pt idx="7">
                  <c:v>0.11</c:v>
                </c:pt>
                <c:pt idx="8">
                  <c:v>#N/A</c:v>
                </c:pt>
                <c:pt idx="9">
                  <c:v>0.1</c:v>
                </c:pt>
              </c:numCache>
            </c:numRef>
          </c:val>
          <c:extLst>
            <c:ext xmlns:c16="http://schemas.microsoft.com/office/drawing/2014/chart" uri="{C3380CC4-5D6E-409C-BE32-E72D297353CC}">
              <c16:uniqueId val="{00000004-5C47-4077-B7F4-858E69BEE8E9}"/>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c:v>
                </c:pt>
                <c:pt idx="2">
                  <c:v>#N/A</c:v>
                </c:pt>
                <c:pt idx="3">
                  <c:v>0.55000000000000004</c:v>
                </c:pt>
                <c:pt idx="4">
                  <c:v>#N/A</c:v>
                </c:pt>
                <c:pt idx="5">
                  <c:v>0.09</c:v>
                </c:pt>
                <c:pt idx="6">
                  <c:v>#N/A</c:v>
                </c:pt>
                <c:pt idx="7">
                  <c:v>0.83</c:v>
                </c:pt>
                <c:pt idx="8">
                  <c:v>#N/A</c:v>
                </c:pt>
                <c:pt idx="9">
                  <c:v>0.13</c:v>
                </c:pt>
              </c:numCache>
            </c:numRef>
          </c:val>
          <c:extLst>
            <c:ext xmlns:c16="http://schemas.microsoft.com/office/drawing/2014/chart" uri="{C3380CC4-5D6E-409C-BE32-E72D297353CC}">
              <c16:uniqueId val="{00000005-5C47-4077-B7F4-858E69BEE8E9}"/>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0.26</c:v>
                </c:pt>
                <c:pt idx="2">
                  <c:v>#N/A</c:v>
                </c:pt>
                <c:pt idx="3">
                  <c:v>0.22</c:v>
                </c:pt>
                <c:pt idx="4">
                  <c:v>#N/A</c:v>
                </c:pt>
                <c:pt idx="5">
                  <c:v>0.11</c:v>
                </c:pt>
                <c:pt idx="6">
                  <c:v>#N/A</c:v>
                </c:pt>
                <c:pt idx="7">
                  <c:v>0.19</c:v>
                </c:pt>
                <c:pt idx="8">
                  <c:v>#N/A</c:v>
                </c:pt>
                <c:pt idx="9">
                  <c:v>0.44</c:v>
                </c:pt>
              </c:numCache>
            </c:numRef>
          </c:val>
          <c:extLst>
            <c:ext xmlns:c16="http://schemas.microsoft.com/office/drawing/2014/chart" uri="{C3380CC4-5D6E-409C-BE32-E72D297353CC}">
              <c16:uniqueId val="{00000006-5C47-4077-B7F4-858E69BEE8E9}"/>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2.31</c:v>
                </c:pt>
                <c:pt idx="2">
                  <c:v>#N/A</c:v>
                </c:pt>
                <c:pt idx="3">
                  <c:v>1.57</c:v>
                </c:pt>
                <c:pt idx="4">
                  <c:v>#N/A</c:v>
                </c:pt>
                <c:pt idx="5">
                  <c:v>1.73</c:v>
                </c:pt>
                <c:pt idx="6">
                  <c:v>#N/A</c:v>
                </c:pt>
                <c:pt idx="7">
                  <c:v>1.48</c:v>
                </c:pt>
                <c:pt idx="8">
                  <c:v>#N/A</c:v>
                </c:pt>
                <c:pt idx="9">
                  <c:v>0.44</c:v>
                </c:pt>
              </c:numCache>
            </c:numRef>
          </c:val>
          <c:extLst>
            <c:ext xmlns:c16="http://schemas.microsoft.com/office/drawing/2014/chart" uri="{C3380CC4-5D6E-409C-BE32-E72D297353CC}">
              <c16:uniqueId val="{00000007-5C47-4077-B7F4-858E69BEE8E9}"/>
            </c:ext>
          </c:extLst>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0.66</c:v>
                </c:pt>
                <c:pt idx="2">
                  <c:v>#N/A</c:v>
                </c:pt>
                <c:pt idx="3">
                  <c:v>0.87</c:v>
                </c:pt>
                <c:pt idx="4">
                  <c:v>#N/A</c:v>
                </c:pt>
                <c:pt idx="5">
                  <c:v>1.06</c:v>
                </c:pt>
                <c:pt idx="6">
                  <c:v>#N/A</c:v>
                </c:pt>
                <c:pt idx="7">
                  <c:v>1.03</c:v>
                </c:pt>
                <c:pt idx="8">
                  <c:v>#N/A</c:v>
                </c:pt>
                <c:pt idx="9">
                  <c:v>1.05</c:v>
                </c:pt>
              </c:numCache>
            </c:numRef>
          </c:val>
          <c:extLst>
            <c:ext xmlns:c16="http://schemas.microsoft.com/office/drawing/2014/chart" uri="{C3380CC4-5D6E-409C-BE32-E72D297353CC}">
              <c16:uniqueId val="{00000008-5C47-4077-B7F4-858E69BEE8E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3.16</c:v>
                </c:pt>
                <c:pt idx="2">
                  <c:v>#N/A</c:v>
                </c:pt>
                <c:pt idx="3">
                  <c:v>2.0499999999999998</c:v>
                </c:pt>
                <c:pt idx="4">
                  <c:v>#N/A</c:v>
                </c:pt>
                <c:pt idx="5">
                  <c:v>1.7</c:v>
                </c:pt>
                <c:pt idx="6">
                  <c:v>#N/A</c:v>
                </c:pt>
                <c:pt idx="7">
                  <c:v>1.92</c:v>
                </c:pt>
                <c:pt idx="8">
                  <c:v>#N/A</c:v>
                </c:pt>
                <c:pt idx="9">
                  <c:v>1.95</c:v>
                </c:pt>
              </c:numCache>
            </c:numRef>
          </c:val>
          <c:extLst>
            <c:ext xmlns:c16="http://schemas.microsoft.com/office/drawing/2014/chart" uri="{C3380CC4-5D6E-409C-BE32-E72D297353CC}">
              <c16:uniqueId val="{00000009-5C47-4077-B7F4-858E69BEE8E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343</c:v>
                </c:pt>
                <c:pt idx="5">
                  <c:v>345</c:v>
                </c:pt>
                <c:pt idx="8">
                  <c:v>359</c:v>
                </c:pt>
                <c:pt idx="11">
                  <c:v>374</c:v>
                </c:pt>
                <c:pt idx="14">
                  <c:v>399</c:v>
                </c:pt>
              </c:numCache>
            </c:numRef>
          </c:val>
          <c:extLst>
            <c:ext xmlns:c16="http://schemas.microsoft.com/office/drawing/2014/chart" uri="{C3380CC4-5D6E-409C-BE32-E72D297353CC}">
              <c16:uniqueId val="{00000000-0827-44C8-9C9E-5427F9D0AD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827-44C8-9C9E-5427F9D0AD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827-44C8-9C9E-5427F9D0AD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42</c:v>
                </c:pt>
                <c:pt idx="3">
                  <c:v>39</c:v>
                </c:pt>
                <c:pt idx="6">
                  <c:v>44</c:v>
                </c:pt>
                <c:pt idx="9">
                  <c:v>39</c:v>
                </c:pt>
                <c:pt idx="12">
                  <c:v>38</c:v>
                </c:pt>
              </c:numCache>
            </c:numRef>
          </c:val>
          <c:extLst>
            <c:ext xmlns:c16="http://schemas.microsoft.com/office/drawing/2014/chart" uri="{C3380CC4-5D6E-409C-BE32-E72D297353CC}">
              <c16:uniqueId val="{00000003-0827-44C8-9C9E-5427F9D0AD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183</c:v>
                </c:pt>
                <c:pt idx="3">
                  <c:v>187</c:v>
                </c:pt>
                <c:pt idx="6">
                  <c:v>188</c:v>
                </c:pt>
                <c:pt idx="9">
                  <c:v>165</c:v>
                </c:pt>
                <c:pt idx="12">
                  <c:v>191</c:v>
                </c:pt>
              </c:numCache>
            </c:numRef>
          </c:val>
          <c:extLst>
            <c:ext xmlns:c16="http://schemas.microsoft.com/office/drawing/2014/chart" uri="{C3380CC4-5D6E-409C-BE32-E72D297353CC}">
              <c16:uniqueId val="{00000004-0827-44C8-9C9E-5427F9D0AD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827-44C8-9C9E-5427F9D0AD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827-44C8-9C9E-5427F9D0AD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325</c:v>
                </c:pt>
                <c:pt idx="3">
                  <c:v>345</c:v>
                </c:pt>
                <c:pt idx="6">
                  <c:v>357</c:v>
                </c:pt>
                <c:pt idx="9">
                  <c:v>365</c:v>
                </c:pt>
                <c:pt idx="12">
                  <c:v>377</c:v>
                </c:pt>
              </c:numCache>
            </c:numRef>
          </c:val>
          <c:extLst>
            <c:ext xmlns:c16="http://schemas.microsoft.com/office/drawing/2014/chart" uri="{C3380CC4-5D6E-409C-BE32-E72D297353CC}">
              <c16:uniqueId val="{00000007-0827-44C8-9C9E-5427F9D0AD1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207</c:v>
                </c:pt>
                <c:pt idx="2">
                  <c:v>#N/A</c:v>
                </c:pt>
                <c:pt idx="3">
                  <c:v>#N/A</c:v>
                </c:pt>
                <c:pt idx="4">
                  <c:v>226</c:v>
                </c:pt>
                <c:pt idx="5">
                  <c:v>#N/A</c:v>
                </c:pt>
                <c:pt idx="6">
                  <c:v>#N/A</c:v>
                </c:pt>
                <c:pt idx="7">
                  <c:v>230</c:v>
                </c:pt>
                <c:pt idx="8">
                  <c:v>#N/A</c:v>
                </c:pt>
                <c:pt idx="9">
                  <c:v>#N/A</c:v>
                </c:pt>
                <c:pt idx="10">
                  <c:v>195</c:v>
                </c:pt>
                <c:pt idx="11">
                  <c:v>#N/A</c:v>
                </c:pt>
                <c:pt idx="12">
                  <c:v>#N/A</c:v>
                </c:pt>
                <c:pt idx="13">
                  <c:v>207</c:v>
                </c:pt>
                <c:pt idx="14">
                  <c:v>#N/A</c:v>
                </c:pt>
              </c:numCache>
            </c:numRef>
          </c:val>
          <c:smooth val="0"/>
          <c:extLst>
            <c:ext xmlns:c16="http://schemas.microsoft.com/office/drawing/2014/chart" uri="{C3380CC4-5D6E-409C-BE32-E72D297353CC}">
              <c16:uniqueId val="{00000008-0827-44C8-9C9E-5427F9D0AD1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3726</c:v>
                </c:pt>
                <c:pt idx="5">
                  <c:v>3725</c:v>
                </c:pt>
                <c:pt idx="8">
                  <c:v>3641</c:v>
                </c:pt>
                <c:pt idx="11">
                  <c:v>3713</c:v>
                </c:pt>
                <c:pt idx="14">
                  <c:v>3934</c:v>
                </c:pt>
              </c:numCache>
            </c:numRef>
          </c:val>
          <c:extLst>
            <c:ext xmlns:c16="http://schemas.microsoft.com/office/drawing/2014/chart" uri="{C3380CC4-5D6E-409C-BE32-E72D297353CC}">
              <c16:uniqueId val="{00000000-7260-4D65-917E-32D825A9BAE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43</c:v>
                </c:pt>
                <c:pt idx="5">
                  <c:v>37</c:v>
                </c:pt>
                <c:pt idx="8">
                  <c:v>37</c:v>
                </c:pt>
                <c:pt idx="11">
                  <c:v>28</c:v>
                </c:pt>
                <c:pt idx="14">
                  <c:v>15</c:v>
                </c:pt>
              </c:numCache>
            </c:numRef>
          </c:val>
          <c:extLst>
            <c:ext xmlns:c16="http://schemas.microsoft.com/office/drawing/2014/chart" uri="{C3380CC4-5D6E-409C-BE32-E72D297353CC}">
              <c16:uniqueId val="{00000001-7260-4D65-917E-32D825A9BAE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1909</c:v>
                </c:pt>
                <c:pt idx="5">
                  <c:v>2054</c:v>
                </c:pt>
                <c:pt idx="8">
                  <c:v>2473</c:v>
                </c:pt>
                <c:pt idx="11">
                  <c:v>2802</c:v>
                </c:pt>
                <c:pt idx="14">
                  <c:v>3133</c:v>
                </c:pt>
              </c:numCache>
            </c:numRef>
          </c:val>
          <c:extLst>
            <c:ext xmlns:c16="http://schemas.microsoft.com/office/drawing/2014/chart" uri="{C3380CC4-5D6E-409C-BE32-E72D297353CC}">
              <c16:uniqueId val="{00000002-7260-4D65-917E-32D825A9BAE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260-4D65-917E-32D825A9BAE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260-4D65-917E-32D825A9BAE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60-4D65-917E-32D825A9BAE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474</c:v>
                </c:pt>
                <c:pt idx="3">
                  <c:v>507</c:v>
                </c:pt>
                <c:pt idx="6">
                  <c:v>476</c:v>
                </c:pt>
                <c:pt idx="9">
                  <c:v>469</c:v>
                </c:pt>
                <c:pt idx="12">
                  <c:v>466</c:v>
                </c:pt>
              </c:numCache>
            </c:numRef>
          </c:val>
          <c:extLst>
            <c:ext xmlns:c16="http://schemas.microsoft.com/office/drawing/2014/chart" uri="{C3380CC4-5D6E-409C-BE32-E72D297353CC}">
              <c16:uniqueId val="{00000006-7260-4D65-917E-32D825A9BAE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163</c:v>
                </c:pt>
                <c:pt idx="3">
                  <c:v>142</c:v>
                </c:pt>
                <c:pt idx="6">
                  <c:v>112</c:v>
                </c:pt>
                <c:pt idx="9">
                  <c:v>91</c:v>
                </c:pt>
                <c:pt idx="12">
                  <c:v>65</c:v>
                </c:pt>
              </c:numCache>
            </c:numRef>
          </c:val>
          <c:extLst>
            <c:ext xmlns:c16="http://schemas.microsoft.com/office/drawing/2014/chart" uri="{C3380CC4-5D6E-409C-BE32-E72D297353CC}">
              <c16:uniqueId val="{00000007-7260-4D65-917E-32D825A9BAE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2619</c:v>
                </c:pt>
                <c:pt idx="3">
                  <c:v>2693</c:v>
                </c:pt>
                <c:pt idx="6">
                  <c:v>2611</c:v>
                </c:pt>
                <c:pt idx="9">
                  <c:v>2519</c:v>
                </c:pt>
                <c:pt idx="12">
                  <c:v>2352</c:v>
                </c:pt>
              </c:numCache>
            </c:numRef>
          </c:val>
          <c:extLst>
            <c:ext xmlns:c16="http://schemas.microsoft.com/office/drawing/2014/chart" uri="{C3380CC4-5D6E-409C-BE32-E72D297353CC}">
              <c16:uniqueId val="{00000008-7260-4D65-917E-32D825A9BAE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260-4D65-917E-32D825A9BAE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3556</c:v>
                </c:pt>
                <c:pt idx="3">
                  <c:v>3586</c:v>
                </c:pt>
                <c:pt idx="6">
                  <c:v>3564</c:v>
                </c:pt>
                <c:pt idx="9">
                  <c:v>3779</c:v>
                </c:pt>
                <c:pt idx="12">
                  <c:v>4191</c:v>
                </c:pt>
              </c:numCache>
            </c:numRef>
          </c:val>
          <c:extLst>
            <c:ext xmlns:c16="http://schemas.microsoft.com/office/drawing/2014/chart" uri="{C3380CC4-5D6E-409C-BE32-E72D297353CC}">
              <c16:uniqueId val="{0000000A-7260-4D65-917E-32D825A9BAE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1134</c:v>
                </c:pt>
                <c:pt idx="2">
                  <c:v>#N/A</c:v>
                </c:pt>
                <c:pt idx="3">
                  <c:v>#N/A</c:v>
                </c:pt>
                <c:pt idx="4">
                  <c:v>1112</c:v>
                </c:pt>
                <c:pt idx="5">
                  <c:v>#N/A</c:v>
                </c:pt>
                <c:pt idx="6">
                  <c:v>#N/A</c:v>
                </c:pt>
                <c:pt idx="7">
                  <c:v>613</c:v>
                </c:pt>
                <c:pt idx="8">
                  <c:v>#N/A</c:v>
                </c:pt>
                <c:pt idx="9">
                  <c:v>#N/A</c:v>
                </c:pt>
                <c:pt idx="10">
                  <c:v>315</c:v>
                </c:pt>
                <c:pt idx="11">
                  <c:v>#N/A</c:v>
                </c:pt>
                <c:pt idx="12">
                  <c:v>#N/A</c:v>
                </c:pt>
                <c:pt idx="13">
                  <c:v>0</c:v>
                </c:pt>
                <c:pt idx="14">
                  <c:v>#N/A</c:v>
                </c:pt>
              </c:numCache>
            </c:numRef>
          </c:val>
          <c:smooth val="0"/>
          <c:extLst>
            <c:ext xmlns:c16="http://schemas.microsoft.com/office/drawing/2014/chart" uri="{C3380CC4-5D6E-409C-BE32-E72D297353CC}">
              <c16:uniqueId val="{0000000B-7260-4D65-917E-32D825A9BAE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973</c:v>
                </c:pt>
                <c:pt idx="1">
                  <c:v>967</c:v>
                </c:pt>
                <c:pt idx="2">
                  <c:v>972</c:v>
                </c:pt>
              </c:numCache>
            </c:numRef>
          </c:val>
          <c:extLst>
            <c:ext xmlns:c16="http://schemas.microsoft.com/office/drawing/2014/chart" uri="{C3380CC4-5D6E-409C-BE32-E72D297353CC}">
              <c16:uniqueId val="{00000000-C292-4E80-8A74-7015234E484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705</c:v>
                </c:pt>
                <c:pt idx="1">
                  <c:v>989</c:v>
                </c:pt>
                <c:pt idx="2">
                  <c:v>1263</c:v>
                </c:pt>
              </c:numCache>
            </c:numRef>
          </c:val>
          <c:extLst>
            <c:ext xmlns:c16="http://schemas.microsoft.com/office/drawing/2014/chart" uri="{C3380CC4-5D6E-409C-BE32-E72D297353CC}">
              <c16:uniqueId val="{00000001-C292-4E80-8A74-7015234E484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588</c:v>
                </c:pt>
                <c:pt idx="1">
                  <c:v>639</c:v>
                </c:pt>
                <c:pt idx="2">
                  <c:v>570</c:v>
                </c:pt>
              </c:numCache>
            </c:numRef>
          </c:val>
          <c:extLst>
            <c:ext xmlns:c16="http://schemas.microsoft.com/office/drawing/2014/chart" uri="{C3380CC4-5D6E-409C-BE32-E72D297353CC}">
              <c16:uniqueId val="{00000002-C292-4E80-8A74-7015234E484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3,499
3,465
64.93
4,276,156
4,216,583
45,731
2,342,523
4,190,839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明朝" panose="02020600040205080304" pitchFamily="18" charset="-128"/>
              <a:ea typeface="ＭＳ Ｐ明朝" panose="02020600040205080304" pitchFamily="18" charset="-128"/>
              <a:cs typeface="+mn-cs"/>
            </a:rPr>
            <a:t>　平成</a:t>
          </a:r>
          <a:r>
            <a:rPr kumimoji="1" lang="en-US" altLang="ja-JP" sz="1100" baseline="0">
              <a:solidFill>
                <a:schemeClr val="dk1"/>
              </a:solidFill>
              <a:effectLst/>
              <a:latin typeface="ＭＳ Ｐ明朝" panose="02020600040205080304" pitchFamily="18" charset="-128"/>
              <a:ea typeface="ＭＳ Ｐ明朝" panose="02020600040205080304" pitchFamily="18" charset="-128"/>
              <a:cs typeface="+mn-cs"/>
            </a:rPr>
            <a:t>28</a:t>
          </a:r>
          <a:r>
            <a:rPr kumimoji="1" lang="ja-JP" altLang="ja-JP" sz="1100" baseline="0">
              <a:solidFill>
                <a:schemeClr val="dk1"/>
              </a:solidFill>
              <a:effectLst/>
              <a:latin typeface="ＭＳ Ｐ明朝" panose="02020600040205080304" pitchFamily="18" charset="-128"/>
              <a:ea typeface="ＭＳ Ｐ明朝" panose="02020600040205080304" pitchFamily="18" charset="-128"/>
              <a:cs typeface="+mn-cs"/>
            </a:rPr>
            <a:t>年度から令和</a:t>
          </a:r>
          <a:r>
            <a:rPr kumimoji="1" lang="en-US" altLang="ja-JP" sz="1100" baseline="0">
              <a:solidFill>
                <a:schemeClr val="dk1"/>
              </a:solidFill>
              <a:effectLst/>
              <a:latin typeface="ＭＳ Ｐ明朝" panose="02020600040205080304" pitchFamily="18" charset="-128"/>
              <a:ea typeface="ＭＳ Ｐ明朝" panose="02020600040205080304" pitchFamily="18" charset="-128"/>
              <a:cs typeface="+mn-cs"/>
            </a:rPr>
            <a:t>2</a:t>
          </a:r>
          <a:r>
            <a:rPr kumimoji="1" lang="ja-JP" altLang="ja-JP" sz="1100" baseline="0">
              <a:solidFill>
                <a:schemeClr val="dk1"/>
              </a:solidFill>
              <a:effectLst/>
              <a:latin typeface="ＭＳ Ｐ明朝" panose="02020600040205080304" pitchFamily="18" charset="-128"/>
              <a:ea typeface="ＭＳ Ｐ明朝" panose="02020600040205080304" pitchFamily="18" charset="-128"/>
              <a:cs typeface="+mn-cs"/>
            </a:rPr>
            <a:t>年度までは類似団体内平均値を若干上回って推移していたが、令和</a:t>
          </a:r>
          <a:r>
            <a:rPr kumimoji="1" lang="en-US" altLang="ja-JP" sz="1100" baseline="0">
              <a:solidFill>
                <a:schemeClr val="dk1"/>
              </a:solidFill>
              <a:effectLst/>
              <a:latin typeface="ＭＳ Ｐ明朝" panose="02020600040205080304" pitchFamily="18" charset="-128"/>
              <a:ea typeface="ＭＳ Ｐ明朝" panose="02020600040205080304" pitchFamily="18" charset="-128"/>
              <a:cs typeface="+mn-cs"/>
            </a:rPr>
            <a:t>3</a:t>
          </a:r>
          <a:r>
            <a:rPr kumimoji="1" lang="ja-JP" altLang="ja-JP" sz="1100" baseline="0">
              <a:solidFill>
                <a:schemeClr val="dk1"/>
              </a:solidFill>
              <a:effectLst/>
              <a:latin typeface="ＭＳ Ｐ明朝" panose="02020600040205080304" pitchFamily="18" charset="-128"/>
              <a:ea typeface="ＭＳ Ｐ明朝" panose="02020600040205080304" pitchFamily="18" charset="-128"/>
              <a:cs typeface="+mn-cs"/>
            </a:rPr>
            <a:t>年度</a:t>
          </a:r>
          <a:r>
            <a:rPr kumimoji="1" lang="ja-JP" altLang="en-US" sz="1100" baseline="0">
              <a:solidFill>
                <a:schemeClr val="dk1"/>
              </a:solidFill>
              <a:effectLst/>
              <a:latin typeface="ＭＳ Ｐ明朝" panose="02020600040205080304" pitchFamily="18" charset="-128"/>
              <a:ea typeface="ＭＳ Ｐ明朝" panose="02020600040205080304" pitchFamily="18" charset="-128"/>
              <a:cs typeface="+mn-cs"/>
            </a:rPr>
            <a:t>以降は類似団体を下回った。令和</a:t>
          </a:r>
          <a:r>
            <a:rPr kumimoji="1" lang="en-US" altLang="ja-JP" sz="1100" baseline="0">
              <a:solidFill>
                <a:schemeClr val="dk1"/>
              </a:solidFill>
              <a:effectLst/>
              <a:latin typeface="ＭＳ Ｐ明朝" panose="02020600040205080304" pitchFamily="18" charset="-128"/>
              <a:ea typeface="ＭＳ Ｐ明朝" panose="02020600040205080304" pitchFamily="18" charset="-128"/>
              <a:cs typeface="+mn-cs"/>
            </a:rPr>
            <a:t>5</a:t>
          </a:r>
          <a:r>
            <a:rPr kumimoji="1" lang="ja-JP" altLang="en-US" sz="1100" baseline="0">
              <a:solidFill>
                <a:schemeClr val="dk1"/>
              </a:solidFill>
              <a:effectLst/>
              <a:latin typeface="ＭＳ Ｐ明朝" panose="02020600040205080304" pitchFamily="18" charset="-128"/>
              <a:ea typeface="ＭＳ Ｐ明朝" panose="02020600040205080304" pitchFamily="18" charset="-128"/>
              <a:cs typeface="+mn-cs"/>
            </a:rPr>
            <a:t>年度は</a:t>
          </a:r>
          <a:r>
            <a:rPr kumimoji="1" lang="en-US" altLang="ja-JP" sz="1100" baseline="0">
              <a:solidFill>
                <a:schemeClr val="dk1"/>
              </a:solidFill>
              <a:effectLst/>
              <a:latin typeface="ＭＳ Ｐ明朝" panose="02020600040205080304" pitchFamily="18" charset="-128"/>
              <a:ea typeface="ＭＳ Ｐ明朝" panose="02020600040205080304" pitchFamily="18" charset="-128"/>
              <a:cs typeface="+mn-cs"/>
            </a:rPr>
            <a:t>4</a:t>
          </a:r>
          <a:r>
            <a:rPr kumimoji="1" lang="ja-JP" altLang="ja-JP" sz="1100" baseline="0">
              <a:solidFill>
                <a:schemeClr val="dk1"/>
              </a:solidFill>
              <a:effectLst/>
              <a:latin typeface="ＭＳ Ｐ明朝" panose="02020600040205080304" pitchFamily="18" charset="-128"/>
              <a:ea typeface="ＭＳ Ｐ明朝" panose="02020600040205080304" pitchFamily="18" charset="-128"/>
              <a:cs typeface="+mn-cs"/>
            </a:rPr>
            <a:t>年度に引き続き</a:t>
          </a:r>
          <a:r>
            <a:rPr kumimoji="1" lang="en-US" altLang="ja-JP" sz="1100" baseline="0">
              <a:solidFill>
                <a:schemeClr val="dk1"/>
              </a:solidFill>
              <a:effectLst/>
              <a:latin typeface="ＭＳ Ｐ明朝" panose="02020600040205080304" pitchFamily="18" charset="-128"/>
              <a:ea typeface="ＭＳ Ｐ明朝" panose="02020600040205080304" pitchFamily="18" charset="-128"/>
              <a:cs typeface="+mn-cs"/>
            </a:rPr>
            <a:t>0.18</a:t>
          </a:r>
          <a:r>
            <a:rPr kumimoji="1" lang="ja-JP" altLang="en-US" sz="1100" baseline="0">
              <a:solidFill>
                <a:schemeClr val="dk1"/>
              </a:solidFill>
              <a:effectLst/>
              <a:latin typeface="ＭＳ Ｐ明朝" panose="02020600040205080304" pitchFamily="18" charset="-128"/>
              <a:ea typeface="ＭＳ Ｐ明朝" panose="02020600040205080304" pitchFamily="18" charset="-128"/>
              <a:cs typeface="+mn-cs"/>
            </a:rPr>
            <a:t>となり</a:t>
          </a:r>
          <a:r>
            <a:rPr kumimoji="1" lang="ja-JP" altLang="ja-JP" sz="1100" baseline="0">
              <a:solidFill>
                <a:schemeClr val="dk1"/>
              </a:solidFill>
              <a:effectLst/>
              <a:latin typeface="ＭＳ Ｐ明朝" panose="02020600040205080304" pitchFamily="18" charset="-128"/>
              <a:ea typeface="ＭＳ Ｐ明朝" panose="02020600040205080304" pitchFamily="18" charset="-128"/>
              <a:cs typeface="+mn-cs"/>
            </a:rPr>
            <a:t>類似団体内平均値</a:t>
          </a:r>
          <a:r>
            <a:rPr kumimoji="1" lang="ja-JP" altLang="en-US" sz="1100" baseline="0">
              <a:solidFill>
                <a:schemeClr val="dk1"/>
              </a:solidFill>
              <a:effectLst/>
              <a:latin typeface="ＭＳ Ｐ明朝" panose="02020600040205080304" pitchFamily="18" charset="-128"/>
              <a:ea typeface="ＭＳ Ｐ明朝" panose="02020600040205080304" pitchFamily="18" charset="-128"/>
              <a:cs typeface="+mn-cs"/>
            </a:rPr>
            <a:t>と同じ数値ではあるものの、</a:t>
          </a:r>
          <a:r>
            <a:rPr kumimoji="1" lang="ja-JP" altLang="ja-JP" sz="1100" baseline="0">
              <a:solidFill>
                <a:schemeClr val="dk1"/>
              </a:solidFill>
              <a:effectLst/>
              <a:latin typeface="ＭＳ Ｐ明朝" panose="02020600040205080304" pitchFamily="18" charset="-128"/>
              <a:ea typeface="ＭＳ Ｐ明朝" panose="02020600040205080304" pitchFamily="18" charset="-128"/>
              <a:cs typeface="+mn-cs"/>
            </a:rPr>
            <a:t>全国平均や京都府平均と比較すると大きな差があり、財政基盤は非常に脆弱な状況である。</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100" baseline="0">
              <a:solidFill>
                <a:schemeClr val="dk1"/>
              </a:solidFill>
              <a:effectLst/>
              <a:latin typeface="ＭＳ Ｐ明朝" panose="02020600040205080304" pitchFamily="18" charset="-128"/>
              <a:ea typeface="ＭＳ Ｐ明朝" panose="02020600040205080304" pitchFamily="18" charset="-128"/>
              <a:cs typeface="+mn-cs"/>
            </a:rPr>
            <a:t>　令和</a:t>
          </a:r>
          <a:r>
            <a:rPr kumimoji="1" lang="en-US" altLang="ja-JP" sz="1100" baseline="0">
              <a:solidFill>
                <a:schemeClr val="dk1"/>
              </a:solidFill>
              <a:effectLst/>
              <a:latin typeface="ＭＳ Ｐ明朝" panose="02020600040205080304" pitchFamily="18" charset="-128"/>
              <a:ea typeface="ＭＳ Ｐ明朝" panose="02020600040205080304" pitchFamily="18" charset="-128"/>
              <a:cs typeface="+mn-cs"/>
            </a:rPr>
            <a:t>5</a:t>
          </a:r>
          <a:r>
            <a:rPr kumimoji="1" lang="ja-JP" altLang="ja-JP" sz="1100" baseline="0">
              <a:solidFill>
                <a:schemeClr val="dk1"/>
              </a:solidFill>
              <a:effectLst/>
              <a:latin typeface="ＭＳ Ｐ明朝" panose="02020600040205080304" pitchFamily="18" charset="-128"/>
              <a:ea typeface="ＭＳ Ｐ明朝" panose="02020600040205080304" pitchFamily="18" charset="-128"/>
              <a:cs typeface="+mn-cs"/>
            </a:rPr>
            <a:t>年度も前年度と同様に人口急減補正に係る措置や地域デジタル社会推進費の措置等により基準財政需要額が増加傾向となったことから、前年度</a:t>
          </a:r>
          <a:r>
            <a:rPr kumimoji="1" lang="ja-JP" altLang="en-US" sz="1100" baseline="0">
              <a:solidFill>
                <a:schemeClr val="dk1"/>
              </a:solidFill>
              <a:effectLst/>
              <a:latin typeface="ＭＳ Ｐ明朝" panose="02020600040205080304" pitchFamily="18" charset="-128"/>
              <a:ea typeface="ＭＳ Ｐ明朝" panose="02020600040205080304" pitchFamily="18" charset="-128"/>
              <a:cs typeface="+mn-cs"/>
            </a:rPr>
            <a:t>と同じ数値になっている</a:t>
          </a:r>
          <a:r>
            <a:rPr kumimoji="1" lang="ja-JP" altLang="ja-JP" sz="1100" baseline="0">
              <a:solidFill>
                <a:schemeClr val="dk1"/>
              </a:solidFill>
              <a:effectLst/>
              <a:latin typeface="ＭＳ Ｐ明朝" panose="02020600040205080304" pitchFamily="18" charset="-128"/>
              <a:ea typeface="ＭＳ Ｐ明朝" panose="02020600040205080304" pitchFamily="18" charset="-128"/>
              <a:cs typeface="+mn-cs"/>
            </a:rPr>
            <a:t>。これらの措置は一時的なものであると見込まれるが、財政力指数は今後も低い水準で推移していくことが予想されることから、歳出削減や事業の優先順位を付けながら計画的に事業を執行していき、財政基盤の強化に努める。</a:t>
          </a:r>
          <a:endParaRPr lang="ja-JP" altLang="ja-JP" sz="1400">
            <a:effectLst/>
            <a:latin typeface="ＭＳ Ｐ明朝" panose="02020600040205080304" pitchFamily="18" charset="-128"/>
            <a:ea typeface="ＭＳ Ｐ明朝" panose="02020600040205080304" pitchFamily="18"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55033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166158</xdr:rowOff>
    </xdr:from>
    <xdr:to>
      <xdr:col>15</xdr:col>
      <xdr:colOff>82550</xdr:colOff>
      <xdr:row>43</xdr:row>
      <xdr:rowOff>34925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670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166158</xdr:rowOff>
    </xdr:from>
    <xdr:to>
      <xdr:col>11</xdr:col>
      <xdr:colOff>31750</xdr:colOff>
      <xdr:row>42</xdr:row>
      <xdr:rowOff>166158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20760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115358</xdr:rowOff>
    </xdr:from>
    <xdr:to>
      <xdr:col>11</xdr:col>
      <xdr:colOff>82550</xdr:colOff>
      <xdr:row>43</xdr:row>
      <xdr:rowOff>45508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明朝" panose="02020600040205080304" pitchFamily="18" charset="-128"/>
              <a:ea typeface="ＭＳ Ｐ明朝" panose="02020600040205080304" pitchFamily="18" charset="-128"/>
              <a:cs typeface="+mn-cs"/>
            </a:rPr>
            <a:t>　平成</a:t>
          </a:r>
          <a:r>
            <a:rPr kumimoji="1" lang="en-US" altLang="ja-JP" sz="1050">
              <a:solidFill>
                <a:schemeClr val="dk1"/>
              </a:solidFill>
              <a:effectLst/>
              <a:latin typeface="ＭＳ Ｐ明朝" panose="02020600040205080304" pitchFamily="18" charset="-128"/>
              <a:ea typeface="ＭＳ Ｐ明朝" panose="02020600040205080304" pitchFamily="18" charset="-128"/>
              <a:cs typeface="+mn-cs"/>
            </a:rPr>
            <a:t>28</a:t>
          </a:r>
          <a:r>
            <a:rPr kumimoji="1" lang="ja-JP" altLang="ja-JP" sz="1050">
              <a:solidFill>
                <a:schemeClr val="dk1"/>
              </a:solidFill>
              <a:effectLst/>
              <a:latin typeface="ＭＳ Ｐ明朝" panose="02020600040205080304" pitchFamily="18" charset="-128"/>
              <a:ea typeface="ＭＳ Ｐ明朝" panose="02020600040205080304" pitchFamily="18" charset="-128"/>
              <a:cs typeface="+mn-cs"/>
            </a:rPr>
            <a:t>年度までは</a:t>
          </a:r>
          <a:r>
            <a:rPr kumimoji="1" lang="en-US" altLang="ja-JP" sz="1050">
              <a:solidFill>
                <a:schemeClr val="dk1"/>
              </a:solidFill>
              <a:effectLst/>
              <a:latin typeface="ＭＳ Ｐ明朝" panose="02020600040205080304" pitchFamily="18" charset="-128"/>
              <a:ea typeface="ＭＳ Ｐ明朝" panose="02020600040205080304" pitchFamily="18" charset="-128"/>
              <a:cs typeface="+mn-cs"/>
            </a:rPr>
            <a:t>90</a:t>
          </a:r>
          <a:r>
            <a:rPr kumimoji="1" lang="ja-JP" altLang="ja-JP" sz="1050">
              <a:solidFill>
                <a:schemeClr val="dk1"/>
              </a:solidFill>
              <a:effectLst/>
              <a:latin typeface="ＭＳ Ｐ明朝" panose="02020600040205080304" pitchFamily="18" charset="-128"/>
              <a:ea typeface="ＭＳ Ｐ明朝" panose="02020600040205080304" pitchFamily="18" charset="-128"/>
              <a:cs typeface="+mn-cs"/>
            </a:rPr>
            <a:t>％前後で推移していたが、平成</a:t>
          </a:r>
          <a:r>
            <a:rPr kumimoji="1" lang="en-US" altLang="ja-JP" sz="1050">
              <a:solidFill>
                <a:schemeClr val="dk1"/>
              </a:solidFill>
              <a:effectLst/>
              <a:latin typeface="ＭＳ Ｐ明朝" panose="02020600040205080304" pitchFamily="18" charset="-128"/>
              <a:ea typeface="ＭＳ Ｐ明朝" panose="02020600040205080304" pitchFamily="18" charset="-128"/>
              <a:cs typeface="+mn-cs"/>
            </a:rPr>
            <a:t>29</a:t>
          </a:r>
          <a:r>
            <a:rPr kumimoji="1" lang="ja-JP" altLang="ja-JP" sz="1050">
              <a:solidFill>
                <a:schemeClr val="dk1"/>
              </a:solidFill>
              <a:effectLst/>
              <a:latin typeface="ＭＳ Ｐ明朝" panose="02020600040205080304" pitchFamily="18" charset="-128"/>
              <a:ea typeface="ＭＳ Ｐ明朝" panose="02020600040205080304" pitchFamily="18" charset="-128"/>
              <a:cs typeface="+mn-cs"/>
            </a:rPr>
            <a:t>年度以降大幅に増加し、令和元年度には</a:t>
          </a:r>
          <a:r>
            <a:rPr kumimoji="1" lang="en-US" altLang="ja-JP" sz="1050">
              <a:solidFill>
                <a:schemeClr val="dk1"/>
              </a:solidFill>
              <a:effectLst/>
              <a:latin typeface="ＭＳ Ｐ明朝" panose="02020600040205080304" pitchFamily="18" charset="-128"/>
              <a:ea typeface="ＭＳ Ｐ明朝" panose="02020600040205080304" pitchFamily="18" charset="-128"/>
              <a:cs typeface="+mn-cs"/>
            </a:rPr>
            <a:t>98.0%</a:t>
          </a:r>
          <a:r>
            <a:rPr kumimoji="1" lang="ja-JP" altLang="ja-JP" sz="1050">
              <a:solidFill>
                <a:schemeClr val="dk1"/>
              </a:solidFill>
              <a:effectLst/>
              <a:latin typeface="ＭＳ Ｐ明朝" panose="02020600040205080304" pitchFamily="18" charset="-128"/>
              <a:ea typeface="ＭＳ Ｐ明朝" panose="02020600040205080304" pitchFamily="18" charset="-128"/>
              <a:cs typeface="+mn-cs"/>
            </a:rPr>
            <a:t>となり、類似団体内平均値と大きな差が生じた。大幅増となった大きな要因としては、下水道事業特別会計の繰出基準の見直しにより、これまで基準外繰出（臨時的経費）としていた繰出金の大部分が基準内繰出（経常的経費）となったためである。</a:t>
          </a:r>
          <a:endParaRPr lang="ja-JP" altLang="ja-JP" sz="1200">
            <a:effectLst/>
            <a:latin typeface="ＭＳ Ｐ明朝" panose="02020600040205080304" pitchFamily="18" charset="-128"/>
            <a:ea typeface="ＭＳ Ｐ明朝" panose="02020600040205080304" pitchFamily="18" charset="-128"/>
          </a:endParaRPr>
        </a:p>
        <a:p>
          <a:r>
            <a:rPr kumimoji="1" lang="ja-JP" altLang="ja-JP" sz="1050">
              <a:solidFill>
                <a:schemeClr val="dk1"/>
              </a:solidFill>
              <a:effectLst/>
              <a:latin typeface="ＭＳ Ｐ明朝" panose="02020600040205080304" pitchFamily="18" charset="-128"/>
              <a:ea typeface="ＭＳ Ｐ明朝" panose="02020600040205080304" pitchFamily="18" charset="-128"/>
              <a:cs typeface="+mn-cs"/>
            </a:rPr>
            <a:t>　令和</a:t>
          </a:r>
          <a:r>
            <a:rPr kumimoji="1" lang="en-US" altLang="ja-JP" sz="1050">
              <a:solidFill>
                <a:schemeClr val="dk1"/>
              </a:solidFill>
              <a:effectLst/>
              <a:latin typeface="ＭＳ Ｐ明朝" panose="02020600040205080304" pitchFamily="18" charset="-128"/>
              <a:ea typeface="ＭＳ Ｐ明朝" panose="02020600040205080304" pitchFamily="18" charset="-128"/>
              <a:cs typeface="+mn-cs"/>
            </a:rPr>
            <a:t>2</a:t>
          </a:r>
          <a:r>
            <a:rPr kumimoji="1" lang="ja-JP" altLang="ja-JP" sz="1050">
              <a:solidFill>
                <a:schemeClr val="dk1"/>
              </a:solidFill>
              <a:effectLst/>
              <a:latin typeface="ＭＳ Ｐ明朝" panose="02020600040205080304" pitchFamily="18" charset="-128"/>
              <a:ea typeface="ＭＳ Ｐ明朝" panose="02020600040205080304" pitchFamily="18" charset="-128"/>
              <a:cs typeface="+mn-cs"/>
            </a:rPr>
            <a:t>年度以降、普通交付税が大幅増となったことにより、令和</a:t>
          </a:r>
          <a:r>
            <a:rPr kumimoji="1" lang="en-US" altLang="ja-JP" sz="1050">
              <a:solidFill>
                <a:schemeClr val="dk1"/>
              </a:solidFill>
              <a:effectLst/>
              <a:latin typeface="ＭＳ Ｐ明朝" panose="02020600040205080304" pitchFamily="18" charset="-128"/>
              <a:ea typeface="ＭＳ Ｐ明朝" panose="02020600040205080304" pitchFamily="18" charset="-128"/>
              <a:cs typeface="+mn-cs"/>
            </a:rPr>
            <a:t>3</a:t>
          </a:r>
          <a:r>
            <a:rPr kumimoji="1" lang="ja-JP" altLang="ja-JP" sz="1050">
              <a:solidFill>
                <a:schemeClr val="dk1"/>
              </a:solidFill>
              <a:effectLst/>
              <a:latin typeface="ＭＳ Ｐ明朝" panose="02020600040205080304" pitchFamily="18" charset="-128"/>
              <a:ea typeface="ＭＳ Ｐ明朝" panose="02020600040205080304" pitchFamily="18" charset="-128"/>
              <a:cs typeface="+mn-cs"/>
            </a:rPr>
            <a:t>年度には</a:t>
          </a:r>
          <a:r>
            <a:rPr kumimoji="1" lang="en-US" altLang="ja-JP" sz="1050">
              <a:solidFill>
                <a:schemeClr val="dk1"/>
              </a:solidFill>
              <a:effectLst/>
              <a:latin typeface="ＭＳ Ｐ明朝" panose="02020600040205080304" pitchFamily="18" charset="-128"/>
              <a:ea typeface="ＭＳ Ｐ明朝" panose="02020600040205080304" pitchFamily="18" charset="-128"/>
              <a:cs typeface="+mn-cs"/>
            </a:rPr>
            <a:t>83.2</a:t>
          </a:r>
          <a:r>
            <a:rPr kumimoji="1" lang="ja-JP" altLang="ja-JP" sz="1050">
              <a:solidFill>
                <a:schemeClr val="dk1"/>
              </a:solidFill>
              <a:effectLst/>
              <a:latin typeface="ＭＳ Ｐ明朝" panose="02020600040205080304" pitchFamily="18" charset="-128"/>
              <a:ea typeface="ＭＳ Ｐ明朝" panose="02020600040205080304" pitchFamily="18" charset="-128"/>
              <a:cs typeface="+mn-cs"/>
            </a:rPr>
            <a:t>％まで大幅に改善し、令和</a:t>
          </a:r>
          <a:r>
            <a:rPr kumimoji="1" lang="en-US" altLang="ja-JP" sz="1050">
              <a:solidFill>
                <a:schemeClr val="dk1"/>
              </a:solidFill>
              <a:effectLst/>
              <a:latin typeface="ＭＳ Ｐ明朝" panose="02020600040205080304" pitchFamily="18" charset="-128"/>
              <a:ea typeface="ＭＳ Ｐ明朝" panose="02020600040205080304" pitchFamily="18" charset="-128"/>
              <a:cs typeface="+mn-cs"/>
            </a:rPr>
            <a:t>5</a:t>
          </a:r>
          <a:r>
            <a:rPr kumimoji="1" lang="ja-JP" altLang="ja-JP" sz="1050">
              <a:solidFill>
                <a:schemeClr val="dk1"/>
              </a:solidFill>
              <a:effectLst/>
              <a:latin typeface="ＭＳ Ｐ明朝" panose="02020600040205080304" pitchFamily="18" charset="-128"/>
              <a:ea typeface="ＭＳ Ｐ明朝" panose="02020600040205080304" pitchFamily="18" charset="-128"/>
              <a:cs typeface="+mn-cs"/>
            </a:rPr>
            <a:t>年度は類似団体との差が</a:t>
          </a:r>
          <a:r>
            <a:rPr kumimoji="1" lang="en-US" altLang="ja-JP" sz="1050">
              <a:solidFill>
                <a:schemeClr val="dk1"/>
              </a:solidFill>
              <a:effectLst/>
              <a:latin typeface="ＭＳ Ｐ明朝" panose="02020600040205080304" pitchFamily="18" charset="-128"/>
              <a:ea typeface="ＭＳ Ｐ明朝" panose="02020600040205080304" pitchFamily="18" charset="-128"/>
              <a:cs typeface="+mn-cs"/>
            </a:rPr>
            <a:t>1.2%</a:t>
          </a:r>
          <a:r>
            <a:rPr kumimoji="1" lang="ja-JP" altLang="ja-JP" sz="1050">
              <a:solidFill>
                <a:schemeClr val="dk1"/>
              </a:solidFill>
              <a:effectLst/>
              <a:latin typeface="ＭＳ Ｐ明朝" panose="02020600040205080304" pitchFamily="18" charset="-128"/>
              <a:ea typeface="ＭＳ Ｐ明朝" panose="02020600040205080304" pitchFamily="18" charset="-128"/>
              <a:cs typeface="+mn-cs"/>
            </a:rPr>
            <a:t>下回るまで改善している。しかしながら、普通交付税の増額は一時的なものと見込まれ、今後、</a:t>
          </a:r>
          <a:r>
            <a:rPr kumimoji="1" lang="ja-JP" altLang="en-US" sz="1050">
              <a:solidFill>
                <a:schemeClr val="dk1"/>
              </a:solidFill>
              <a:effectLst/>
              <a:latin typeface="ＭＳ Ｐ明朝" panose="02020600040205080304" pitchFamily="18" charset="-128"/>
              <a:ea typeface="ＭＳ Ｐ明朝" panose="02020600040205080304" pitchFamily="18" charset="-128"/>
              <a:cs typeface="+mn-cs"/>
            </a:rPr>
            <a:t>健康福祉交流センター建設</a:t>
          </a:r>
          <a:r>
            <a:rPr kumimoji="1" lang="ja-JP" altLang="ja-JP" sz="1050">
              <a:solidFill>
                <a:schemeClr val="dk1"/>
              </a:solidFill>
              <a:effectLst/>
              <a:latin typeface="ＭＳ Ｐ明朝" panose="02020600040205080304" pitchFamily="18" charset="-128"/>
              <a:ea typeface="ＭＳ Ｐ明朝" panose="02020600040205080304" pitchFamily="18" charset="-128"/>
              <a:cs typeface="+mn-cs"/>
            </a:rPr>
            <a:t>による公債費や簡易水道、介護保険特別会計等の繰出金が</a:t>
          </a:r>
          <a:r>
            <a:rPr kumimoji="1" lang="ja-JP" altLang="en-US" sz="1050">
              <a:solidFill>
                <a:schemeClr val="dk1"/>
              </a:solidFill>
              <a:effectLst/>
              <a:latin typeface="ＭＳ Ｐ明朝" panose="02020600040205080304" pitchFamily="18" charset="-128"/>
              <a:ea typeface="ＭＳ Ｐ明朝" panose="02020600040205080304" pitchFamily="18" charset="-128"/>
              <a:cs typeface="+mn-cs"/>
            </a:rPr>
            <a:t>大幅に</a:t>
          </a:r>
          <a:r>
            <a:rPr kumimoji="1" lang="ja-JP" altLang="ja-JP" sz="1050">
              <a:solidFill>
                <a:schemeClr val="dk1"/>
              </a:solidFill>
              <a:effectLst/>
              <a:latin typeface="ＭＳ Ｐ明朝" panose="02020600040205080304" pitchFamily="18" charset="-128"/>
              <a:ea typeface="ＭＳ Ｐ明朝" panose="02020600040205080304" pitchFamily="18" charset="-128"/>
              <a:cs typeface="+mn-cs"/>
            </a:rPr>
            <a:t>増加する見込みであり今後厳しい状況に転じると予想される。引き続き、事務事業の見直しを進めながら、</a:t>
          </a:r>
          <a:r>
            <a:rPr lang="ja-JP" altLang="ja-JP" sz="1050" b="0" i="0" baseline="0">
              <a:solidFill>
                <a:schemeClr val="dk1"/>
              </a:solidFill>
              <a:effectLst/>
              <a:latin typeface="ＭＳ Ｐ明朝" panose="02020600040205080304" pitchFamily="18" charset="-128"/>
              <a:ea typeface="ＭＳ Ｐ明朝" panose="02020600040205080304" pitchFamily="18" charset="-128"/>
              <a:cs typeface="+mn-cs"/>
            </a:rPr>
            <a:t>経常経費の削減を目指す</a:t>
          </a:r>
          <a:r>
            <a:rPr kumimoji="1" lang="ja-JP" altLang="ja-JP" sz="1050">
              <a:solidFill>
                <a:schemeClr val="dk1"/>
              </a:solidFill>
              <a:effectLst/>
              <a:latin typeface="ＭＳ Ｐ明朝" panose="02020600040205080304" pitchFamily="18" charset="-128"/>
              <a:ea typeface="ＭＳ Ｐ明朝" panose="02020600040205080304" pitchFamily="18" charset="-128"/>
              <a:cs typeface="+mn-cs"/>
            </a:rPr>
            <a:t>。</a:t>
          </a:r>
          <a:endParaRPr lang="ja-JP" altLang="ja-JP" sz="1200">
            <a:effectLst/>
            <a:latin typeface="ＭＳ Ｐ明朝" panose="02020600040205080304" pitchFamily="18" charset="-128"/>
            <a:ea typeface="ＭＳ Ｐ明朝" panose="02020600040205080304" pitchFamily="18"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3175</xdr:rowOff>
    </xdr:from>
    <xdr:to>
      <xdr:col>23</xdr:col>
      <xdr:colOff>133350</xdr:colOff>
      <xdr:row>64</xdr:row>
      <xdr:rowOff>39370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759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122344</xdr:rowOff>
    </xdr:from>
    <xdr:to>
      <xdr:col>19</xdr:col>
      <xdr:colOff>133350</xdr:colOff>
      <xdr:row>64</xdr:row>
      <xdr:rowOff>3175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23694"/>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122344</xdr:rowOff>
    </xdr:from>
    <xdr:to>
      <xdr:col>15</xdr:col>
      <xdr:colOff>82550</xdr:colOff>
      <xdr:row>66</xdr:row>
      <xdr:rowOff>2117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23694"/>
          <a:ext cx="8890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2117</xdr:rowOff>
    </xdr:from>
    <xdr:to>
      <xdr:col>11</xdr:col>
      <xdr:colOff>31750</xdr:colOff>
      <xdr:row>67</xdr:row>
      <xdr:rowOff>31750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31781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132097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123825</xdr:rowOff>
    </xdr:from>
    <xdr:to>
      <xdr:col>19</xdr:col>
      <xdr:colOff>184150</xdr:colOff>
      <xdr:row>64</xdr:row>
      <xdr:rowOff>53975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38752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1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71544</xdr:rowOff>
    </xdr:from>
    <xdr:to>
      <xdr:col>15</xdr:col>
      <xdr:colOff>133350</xdr:colOff>
      <xdr:row>64</xdr:row>
      <xdr:rowOff>1694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157921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122767</xdr:rowOff>
    </xdr:from>
    <xdr:to>
      <xdr:col>11</xdr:col>
      <xdr:colOff>82550</xdr:colOff>
      <xdr:row>66</xdr:row>
      <xdr:rowOff>52917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37694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152400</xdr:rowOff>
    </xdr:from>
    <xdr:to>
      <xdr:col>7</xdr:col>
      <xdr:colOff>31750</xdr:colOff>
      <xdr:row>67</xdr:row>
      <xdr:rowOff>82550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67327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[274,882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人口減少に加え、令和</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3</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年度は茶源郷行政情報配信機器更新、令和</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4</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年度は仮想化基盤更新事業</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、令和</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5</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年度には茶源郷乗合交通お届け事業やネットワークサーバＯＳ更新</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などに要する経費が傾向</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したこと</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に加え、物価高騰による光熱費の上昇などで物件費が高止まりとなり、年々増加傾向にある。</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類似団体との比較では低い数値であるが、これは特に教育費に要する経費について相楽東部広域連合に負担金（補助費等）として支出しているためである。今後も定員管理による人件費の抑制や計画的な維持修繕、経常的経費の見直し等により、経費削減を図っていく。</a:t>
          </a:r>
          <a:endParaRPr kumimoji="1" lang="en-US" altLang="ja-JP" sz="1100">
            <a:solidFill>
              <a:schemeClr val="dk1"/>
            </a:solidFill>
            <a:effectLst/>
            <a:latin typeface="ＭＳ Ｐ明朝" panose="02020600040205080304" pitchFamily="18" charset="-128"/>
            <a:ea typeface="ＭＳ Ｐ明朝" panose="02020600040205080304" pitchFamily="18" charset="-128"/>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125656</xdr:rowOff>
    </xdr:from>
    <xdr:to>
      <xdr:col>23</xdr:col>
      <xdr:colOff>133350</xdr:colOff>
      <xdr:row>81</xdr:row>
      <xdr:rowOff>134313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13106"/>
          <a:ext cx="838200" cy="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96435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115864</xdr:rowOff>
    </xdr:from>
    <xdr:to>
      <xdr:col>19</xdr:col>
      <xdr:colOff>133350</xdr:colOff>
      <xdr:row>81</xdr:row>
      <xdr:rowOff>125656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03314"/>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28398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100274</xdr:rowOff>
    </xdr:from>
    <xdr:to>
      <xdr:col>15</xdr:col>
      <xdr:colOff>82550</xdr:colOff>
      <xdr:row>81</xdr:row>
      <xdr:rowOff>115864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87724"/>
          <a:ext cx="889000" cy="1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170194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95670</xdr:rowOff>
    </xdr:from>
    <xdr:to>
      <xdr:col>11</xdr:col>
      <xdr:colOff>31750</xdr:colOff>
      <xdr:row>81</xdr:row>
      <xdr:rowOff>100274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83120"/>
          <a:ext cx="889000" cy="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121908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83513</xdr:rowOff>
    </xdr:from>
    <xdr:to>
      <xdr:col>23</xdr:col>
      <xdr:colOff>184150</xdr:colOff>
      <xdr:row>82</xdr:row>
      <xdr:rowOff>13663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7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4790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74856</xdr:rowOff>
    </xdr:from>
    <xdr:to>
      <xdr:col>19</xdr:col>
      <xdr:colOff>184150</xdr:colOff>
      <xdr:row>82</xdr:row>
      <xdr:rowOff>5006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6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15183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31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65064</xdr:rowOff>
    </xdr:from>
    <xdr:to>
      <xdr:col>15</xdr:col>
      <xdr:colOff>133350</xdr:colOff>
      <xdr:row>81</xdr:row>
      <xdr:rowOff>166664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5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5391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2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49474</xdr:rowOff>
    </xdr:from>
    <xdr:to>
      <xdr:col>11</xdr:col>
      <xdr:colOff>82550</xdr:colOff>
      <xdr:row>81</xdr:row>
      <xdr:rowOff>151074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3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161251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0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44870</xdr:rowOff>
    </xdr:from>
    <xdr:to>
      <xdr:col>7</xdr:col>
      <xdr:colOff>31750</xdr:colOff>
      <xdr:row>81</xdr:row>
      <xdr:rowOff>146470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3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156647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0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1100" b="0" i="0" baseline="0">
              <a:solidFill>
                <a:schemeClr val="dk1"/>
              </a:solidFill>
              <a:effectLst/>
              <a:latin typeface="ＭＳ Ｐ明朝" panose="02020600040205080304" pitchFamily="18" charset="-128"/>
              <a:ea typeface="ＭＳ Ｐ明朝" panose="02020600040205080304" pitchFamily="18" charset="-128"/>
              <a:cs typeface="+mn-cs"/>
            </a:rPr>
            <a:t>これまでのラスパイレス指数の状況や近隣町村の動向をみながら、適切な給与水準になるよう努めている。</a:t>
          </a:r>
          <a:endParaRPr lang="ja-JP" altLang="ja-JP" sz="1400">
            <a:effectLst/>
            <a:latin typeface="ＭＳ Ｐ明朝" panose="02020600040205080304" pitchFamily="18" charset="-128"/>
            <a:ea typeface="ＭＳ Ｐ明朝" panose="02020600040205080304" pitchFamily="18" charset="-128"/>
          </a:endParaRPr>
        </a:p>
        <a:p>
          <a:r>
            <a:rPr lang="ja-JP" altLang="ja-JP" sz="1100" b="0" i="0" baseline="0">
              <a:solidFill>
                <a:schemeClr val="dk1"/>
              </a:solidFill>
              <a:effectLst/>
              <a:latin typeface="ＭＳ Ｐ明朝" panose="02020600040205080304" pitchFamily="18" charset="-128"/>
              <a:ea typeface="ＭＳ Ｐ明朝" panose="02020600040205080304" pitchFamily="18" charset="-128"/>
              <a:cs typeface="+mn-cs"/>
            </a:rPr>
            <a:t>　京都府からの派遣職員が高い給与水準にあることにより、類似団体内平均をやや上回って推移する傾向にある。　</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100" b="0" i="0" baseline="0">
              <a:solidFill>
                <a:schemeClr val="dk1"/>
              </a:solidFill>
              <a:effectLst/>
              <a:latin typeface="ＭＳ Ｐ明朝" panose="02020600040205080304" pitchFamily="18" charset="-128"/>
              <a:ea typeface="ＭＳ Ｐ明朝" panose="02020600040205080304" pitchFamily="18" charset="-128"/>
              <a:cs typeface="+mn-cs"/>
            </a:rPr>
            <a:t>　今後も全国・近隣町村の動向を注視しながら、一層の給与適正化に努める。</a:t>
          </a:r>
          <a:endParaRPr lang="ja-JP" altLang="ja-JP" sz="1400">
            <a:effectLst/>
            <a:latin typeface="ＭＳ Ｐ明朝" panose="02020600040205080304" pitchFamily="18" charset="-128"/>
            <a:ea typeface="ＭＳ Ｐ明朝" panose="02020600040205080304" pitchFamily="18"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117157</xdr:rowOff>
    </xdr:from>
    <xdr:to>
      <xdr:col>81</xdr:col>
      <xdr:colOff>44450</xdr:colOff>
      <xdr:row>88</xdr:row>
      <xdr:rowOff>6032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5033307"/>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153352</xdr:rowOff>
    </xdr:from>
    <xdr:to>
      <xdr:col>77</xdr:col>
      <xdr:colOff>44450</xdr:colOff>
      <xdr:row>88</xdr:row>
      <xdr:rowOff>6032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506950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44768</xdr:rowOff>
    </xdr:from>
    <xdr:to>
      <xdr:col>72</xdr:col>
      <xdr:colOff>203200</xdr:colOff>
      <xdr:row>87</xdr:row>
      <xdr:rowOff>153352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960918"/>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44768</xdr:rowOff>
    </xdr:from>
    <xdr:to>
      <xdr:col>68</xdr:col>
      <xdr:colOff>152400</xdr:colOff>
      <xdr:row>87</xdr:row>
      <xdr:rowOff>99061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960918"/>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66357</xdr:rowOff>
    </xdr:from>
    <xdr:to>
      <xdr:col>81</xdr:col>
      <xdr:colOff>95250</xdr:colOff>
      <xdr:row>87</xdr:row>
      <xdr:rowOff>167957</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38434</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5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126682</xdr:rowOff>
    </xdr:from>
    <xdr:to>
      <xdr:col>77</xdr:col>
      <xdr:colOff>95250</xdr:colOff>
      <xdr:row>88</xdr:row>
      <xdr:rowOff>56832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0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41609</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129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102552</xdr:rowOff>
    </xdr:from>
    <xdr:to>
      <xdr:col>73</xdr:col>
      <xdr:colOff>44450</xdr:colOff>
      <xdr:row>88</xdr:row>
      <xdr:rowOff>32702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17479</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10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165418</xdr:rowOff>
    </xdr:from>
    <xdr:to>
      <xdr:col>68</xdr:col>
      <xdr:colOff>203200</xdr:colOff>
      <xdr:row>87</xdr:row>
      <xdr:rowOff>95568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9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80345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99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48261</xdr:rowOff>
    </xdr:from>
    <xdr:to>
      <xdr:col>64</xdr:col>
      <xdr:colOff>152400</xdr:colOff>
      <xdr:row>87</xdr:row>
      <xdr:rowOff>149861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134638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明朝" panose="02020600040205080304" pitchFamily="18" charset="-128"/>
              <a:ea typeface="ＭＳ Ｐ明朝" panose="02020600040205080304" pitchFamily="18" charset="-128"/>
              <a:cs typeface="+mn-cs"/>
            </a:rPr>
            <a:t>　定員適正化計画に基づき、平成</a:t>
          </a:r>
          <a:r>
            <a:rPr lang="en-US" altLang="ja-JP" sz="1100" b="0" i="0" baseline="0">
              <a:solidFill>
                <a:schemeClr val="dk1"/>
              </a:solidFill>
              <a:effectLst/>
              <a:latin typeface="ＭＳ Ｐ明朝" panose="02020600040205080304" pitchFamily="18" charset="-128"/>
              <a:ea typeface="ＭＳ Ｐ明朝" panose="02020600040205080304" pitchFamily="18" charset="-128"/>
              <a:cs typeface="+mn-cs"/>
            </a:rPr>
            <a:t>12</a:t>
          </a:r>
          <a:r>
            <a:rPr lang="ja-JP" altLang="ja-JP" sz="1100" b="0" i="0" baseline="0">
              <a:solidFill>
                <a:schemeClr val="dk1"/>
              </a:solidFill>
              <a:effectLst/>
              <a:latin typeface="ＭＳ Ｐ明朝" panose="02020600040205080304" pitchFamily="18" charset="-128"/>
              <a:ea typeface="ＭＳ Ｐ明朝" panose="02020600040205080304" pitchFamily="18" charset="-128"/>
              <a:cs typeface="+mn-cs"/>
            </a:rPr>
            <a:t>年度から平成</a:t>
          </a:r>
          <a:r>
            <a:rPr lang="en-US" altLang="ja-JP" sz="1100" b="0" i="0" baseline="0">
              <a:solidFill>
                <a:schemeClr val="dk1"/>
              </a:solidFill>
              <a:effectLst/>
              <a:latin typeface="ＭＳ Ｐ明朝" panose="02020600040205080304" pitchFamily="18" charset="-128"/>
              <a:ea typeface="ＭＳ Ｐ明朝" panose="02020600040205080304" pitchFamily="18" charset="-128"/>
              <a:cs typeface="+mn-cs"/>
            </a:rPr>
            <a:t>19</a:t>
          </a:r>
          <a:r>
            <a:rPr lang="ja-JP" altLang="ja-JP" sz="1100" b="0" i="0" baseline="0">
              <a:solidFill>
                <a:schemeClr val="dk1"/>
              </a:solidFill>
              <a:effectLst/>
              <a:latin typeface="ＭＳ Ｐ明朝" panose="02020600040205080304" pitchFamily="18" charset="-128"/>
              <a:ea typeface="ＭＳ Ｐ明朝" panose="02020600040205080304" pitchFamily="18" charset="-128"/>
              <a:cs typeface="+mn-cs"/>
            </a:rPr>
            <a:t>年度にかけて、退職不補充として</a:t>
          </a:r>
          <a:r>
            <a:rPr lang="en-US" altLang="ja-JP" sz="1100" b="0" i="0" baseline="0">
              <a:solidFill>
                <a:schemeClr val="dk1"/>
              </a:solidFill>
              <a:effectLst/>
              <a:latin typeface="ＭＳ Ｐ明朝" panose="02020600040205080304" pitchFamily="18" charset="-128"/>
              <a:ea typeface="ＭＳ Ｐ明朝" panose="02020600040205080304" pitchFamily="18" charset="-128"/>
              <a:cs typeface="+mn-cs"/>
            </a:rPr>
            <a:t>38</a:t>
          </a:r>
          <a:r>
            <a:rPr lang="ja-JP" altLang="ja-JP" sz="1100" b="0" i="0" baseline="0">
              <a:solidFill>
                <a:schemeClr val="dk1"/>
              </a:solidFill>
              <a:effectLst/>
              <a:latin typeface="ＭＳ Ｐ明朝" panose="02020600040205080304" pitchFamily="18" charset="-128"/>
              <a:ea typeface="ＭＳ Ｐ明朝" panose="02020600040205080304" pitchFamily="18" charset="-128"/>
              <a:cs typeface="+mn-cs"/>
            </a:rPr>
            <a:t>人の削減を行い、その後も相楽東部広域連合の設立により、教育委員会の事務の統合により行政改革を進め、人件費の抑制と適正な定員管理に努めてきたことから、類似団体内平均値を下回っている。</a:t>
          </a:r>
          <a:endParaRPr lang="ja-JP" altLang="ja-JP" sz="1400">
            <a:effectLst/>
            <a:latin typeface="ＭＳ Ｐ明朝" panose="02020600040205080304" pitchFamily="18" charset="-128"/>
            <a:ea typeface="ＭＳ Ｐ明朝" panose="02020600040205080304" pitchFamily="18" charset="-128"/>
          </a:endParaRPr>
        </a:p>
        <a:p>
          <a:r>
            <a:rPr lang="ja-JP" altLang="ja-JP" sz="1100" b="0" i="0" baseline="0">
              <a:solidFill>
                <a:schemeClr val="dk1"/>
              </a:solidFill>
              <a:effectLst/>
              <a:latin typeface="ＭＳ Ｐ明朝" panose="02020600040205080304" pitchFamily="18" charset="-128"/>
              <a:ea typeface="ＭＳ Ｐ明朝" panose="02020600040205080304" pitchFamily="18" charset="-128"/>
              <a:cs typeface="+mn-cs"/>
            </a:rPr>
            <a:t>　今後数年にわたり定年退職が続くことから、これに伴う新規職員採用を計画的に行っているため、平成</a:t>
          </a:r>
          <a:r>
            <a:rPr lang="en-US" altLang="ja-JP" sz="1100" b="0" i="0" baseline="0">
              <a:solidFill>
                <a:schemeClr val="dk1"/>
              </a:solidFill>
              <a:effectLst/>
              <a:latin typeface="ＭＳ Ｐ明朝" panose="02020600040205080304" pitchFamily="18" charset="-128"/>
              <a:ea typeface="ＭＳ Ｐ明朝" panose="02020600040205080304" pitchFamily="18" charset="-128"/>
              <a:cs typeface="+mn-cs"/>
            </a:rPr>
            <a:t>27</a:t>
          </a:r>
          <a:r>
            <a:rPr lang="ja-JP" altLang="ja-JP" sz="1100" b="0" i="0" baseline="0">
              <a:solidFill>
                <a:schemeClr val="dk1"/>
              </a:solidFill>
              <a:effectLst/>
              <a:latin typeface="ＭＳ Ｐ明朝" panose="02020600040205080304" pitchFamily="18" charset="-128"/>
              <a:ea typeface="ＭＳ Ｐ明朝" panose="02020600040205080304" pitchFamily="18" charset="-128"/>
              <a:cs typeface="+mn-cs"/>
            </a:rPr>
            <a:t>年度以前と比較すると職員数は数名程度増加しており、また、人口も減少していることから、上昇傾向にある。</a:t>
          </a:r>
          <a:endParaRPr lang="ja-JP" altLang="ja-JP" sz="1400">
            <a:effectLst/>
            <a:latin typeface="ＭＳ Ｐ明朝" panose="02020600040205080304" pitchFamily="18" charset="-128"/>
            <a:ea typeface="ＭＳ Ｐ明朝" panose="02020600040205080304" pitchFamily="18" charset="-128"/>
          </a:endParaRPr>
        </a:p>
        <a:p>
          <a:r>
            <a:rPr lang="ja-JP" altLang="ja-JP" sz="1100" b="0" i="0" baseline="0">
              <a:solidFill>
                <a:schemeClr val="dk1"/>
              </a:solidFill>
              <a:effectLst/>
              <a:latin typeface="ＭＳ Ｐ明朝" panose="02020600040205080304" pitchFamily="18" charset="-128"/>
              <a:ea typeface="ＭＳ Ｐ明朝" panose="02020600040205080304" pitchFamily="18" charset="-128"/>
              <a:cs typeface="+mn-cs"/>
            </a:rPr>
            <a:t>　事務の効率化等の更なる行政改革を進めるとともに、今後も適切な定員管理に努める。</a:t>
          </a:r>
          <a:endParaRPr lang="ja-JP" altLang="ja-JP" sz="1400">
            <a:effectLst/>
            <a:latin typeface="ＭＳ Ｐ明朝" panose="02020600040205080304" pitchFamily="18" charset="-128"/>
            <a:ea typeface="ＭＳ Ｐ明朝" panose="02020600040205080304" pitchFamily="18"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34274</xdr:rowOff>
    </xdr:from>
    <xdr:to>
      <xdr:col>81</xdr:col>
      <xdr:colOff>44450</xdr:colOff>
      <xdr:row>59</xdr:row>
      <xdr:rowOff>50562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149824"/>
          <a:ext cx="8382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125668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41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28845</xdr:rowOff>
    </xdr:from>
    <xdr:to>
      <xdr:col>77</xdr:col>
      <xdr:colOff>44450</xdr:colOff>
      <xdr:row>59</xdr:row>
      <xdr:rowOff>34274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144395"/>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56754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4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17383</xdr:rowOff>
    </xdr:from>
    <xdr:to>
      <xdr:col>72</xdr:col>
      <xdr:colOff>203200</xdr:colOff>
      <xdr:row>59</xdr:row>
      <xdr:rowOff>28845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132933"/>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3508</xdr:rowOff>
    </xdr:from>
    <xdr:to>
      <xdr:col>68</xdr:col>
      <xdr:colOff>152400</xdr:colOff>
      <xdr:row>59</xdr:row>
      <xdr:rowOff>17383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119058"/>
          <a:ext cx="8890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9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171212</xdr:rowOff>
    </xdr:from>
    <xdr:to>
      <xdr:col>81</xdr:col>
      <xdr:colOff>95250</xdr:colOff>
      <xdr:row>59</xdr:row>
      <xdr:rowOff>101362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11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16289</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96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154924</xdr:rowOff>
    </xdr:from>
    <xdr:to>
      <xdr:col>77</xdr:col>
      <xdr:colOff>95250</xdr:colOff>
      <xdr:row>59</xdr:row>
      <xdr:rowOff>85074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09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95251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867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149495</xdr:rowOff>
    </xdr:from>
    <xdr:to>
      <xdr:col>73</xdr:col>
      <xdr:colOff>44450</xdr:colOff>
      <xdr:row>59</xdr:row>
      <xdr:rowOff>79645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09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89822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86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138033</xdr:rowOff>
    </xdr:from>
    <xdr:to>
      <xdr:col>68</xdr:col>
      <xdr:colOff>203200</xdr:colOff>
      <xdr:row>59</xdr:row>
      <xdr:rowOff>68183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08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78360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85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124158</xdr:rowOff>
    </xdr:from>
    <xdr:to>
      <xdr:col>64</xdr:col>
      <xdr:colOff>152400</xdr:colOff>
      <xdr:row>59</xdr:row>
      <xdr:rowOff>54308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06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64485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837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明朝" panose="02020600040205080304" pitchFamily="18" charset="-128"/>
              <a:ea typeface="ＭＳ Ｐ明朝" panose="02020600040205080304" pitchFamily="18" charset="-128"/>
              <a:cs typeface="+mn-cs"/>
            </a:rPr>
            <a:t>　ごみ処理施設整備等の起債の償還終了などにより平成</a:t>
          </a:r>
          <a:r>
            <a:rPr kumimoji="1" lang="en-US" altLang="ja-JP" sz="1050">
              <a:solidFill>
                <a:schemeClr val="dk1"/>
              </a:solidFill>
              <a:effectLst/>
              <a:latin typeface="ＭＳ Ｐ明朝" panose="02020600040205080304" pitchFamily="18" charset="-128"/>
              <a:ea typeface="ＭＳ Ｐ明朝" panose="02020600040205080304" pitchFamily="18" charset="-128"/>
              <a:cs typeface="+mn-cs"/>
            </a:rPr>
            <a:t>24</a:t>
          </a:r>
          <a:r>
            <a:rPr kumimoji="1" lang="ja-JP" altLang="ja-JP" sz="1050">
              <a:solidFill>
                <a:schemeClr val="dk1"/>
              </a:solidFill>
              <a:effectLst/>
              <a:latin typeface="ＭＳ Ｐ明朝" panose="02020600040205080304" pitchFamily="18" charset="-128"/>
              <a:ea typeface="ＭＳ Ｐ明朝" panose="02020600040205080304" pitchFamily="18" charset="-128"/>
              <a:cs typeface="+mn-cs"/>
            </a:rPr>
            <a:t>年度をピークに元利償還金が減少し、これに伴い実質公債費比率も減少傾向であったものの、平成</a:t>
          </a:r>
          <a:r>
            <a:rPr kumimoji="1" lang="en-US" altLang="ja-JP" sz="1050">
              <a:solidFill>
                <a:schemeClr val="dk1"/>
              </a:solidFill>
              <a:effectLst/>
              <a:latin typeface="ＭＳ Ｐ明朝" panose="02020600040205080304" pitchFamily="18" charset="-128"/>
              <a:ea typeface="ＭＳ Ｐ明朝" panose="02020600040205080304" pitchFamily="18" charset="-128"/>
              <a:cs typeface="+mn-cs"/>
            </a:rPr>
            <a:t>30</a:t>
          </a:r>
          <a:r>
            <a:rPr kumimoji="1" lang="ja-JP" altLang="ja-JP" sz="1050">
              <a:solidFill>
                <a:schemeClr val="dk1"/>
              </a:solidFill>
              <a:effectLst/>
              <a:latin typeface="ＭＳ Ｐ明朝" panose="02020600040205080304" pitchFamily="18" charset="-128"/>
              <a:ea typeface="ＭＳ Ｐ明朝" panose="02020600040205080304" pitchFamily="18" charset="-128"/>
              <a:cs typeface="+mn-cs"/>
            </a:rPr>
            <a:t>年度から令和</a:t>
          </a:r>
          <a:r>
            <a:rPr kumimoji="1" lang="en-US" altLang="ja-JP" sz="1050">
              <a:solidFill>
                <a:schemeClr val="dk1"/>
              </a:solidFill>
              <a:effectLst/>
              <a:latin typeface="ＭＳ Ｐ明朝" panose="02020600040205080304" pitchFamily="18" charset="-128"/>
              <a:ea typeface="ＭＳ Ｐ明朝" panose="02020600040205080304" pitchFamily="18" charset="-128"/>
              <a:cs typeface="+mn-cs"/>
            </a:rPr>
            <a:t>2</a:t>
          </a:r>
          <a:r>
            <a:rPr kumimoji="1" lang="ja-JP" altLang="ja-JP" sz="1050">
              <a:solidFill>
                <a:schemeClr val="dk1"/>
              </a:solidFill>
              <a:effectLst/>
              <a:latin typeface="ＭＳ Ｐ明朝" panose="02020600040205080304" pitchFamily="18" charset="-128"/>
              <a:ea typeface="ＭＳ Ｐ明朝" panose="02020600040205080304" pitchFamily="18" charset="-128"/>
              <a:cs typeface="+mn-cs"/>
            </a:rPr>
            <a:t>年度までは増加に転じた。しかしながら普通交付税の増加により令和</a:t>
          </a:r>
          <a:r>
            <a:rPr kumimoji="1" lang="en-US" altLang="ja-JP" sz="1050">
              <a:solidFill>
                <a:schemeClr val="dk1"/>
              </a:solidFill>
              <a:effectLst/>
              <a:latin typeface="ＭＳ Ｐ明朝" panose="02020600040205080304" pitchFamily="18" charset="-128"/>
              <a:ea typeface="ＭＳ Ｐ明朝" panose="02020600040205080304" pitchFamily="18" charset="-128"/>
              <a:cs typeface="+mn-cs"/>
            </a:rPr>
            <a:t>3</a:t>
          </a:r>
          <a:r>
            <a:rPr kumimoji="1" lang="ja-JP" altLang="ja-JP" sz="1050">
              <a:solidFill>
                <a:schemeClr val="dk1"/>
              </a:solidFill>
              <a:effectLst/>
              <a:latin typeface="ＭＳ Ｐ明朝" panose="02020600040205080304" pitchFamily="18" charset="-128"/>
              <a:ea typeface="ＭＳ Ｐ明朝" panose="02020600040205080304" pitchFamily="18" charset="-128"/>
              <a:cs typeface="+mn-cs"/>
            </a:rPr>
            <a:t>年度から減少に転じ、令和</a:t>
          </a:r>
          <a:r>
            <a:rPr kumimoji="1" lang="en-US" altLang="ja-JP" sz="1050">
              <a:solidFill>
                <a:schemeClr val="dk1"/>
              </a:solidFill>
              <a:effectLst/>
              <a:latin typeface="ＭＳ Ｐ明朝" panose="02020600040205080304" pitchFamily="18" charset="-128"/>
              <a:ea typeface="ＭＳ Ｐ明朝" panose="02020600040205080304" pitchFamily="18" charset="-128"/>
              <a:cs typeface="+mn-cs"/>
            </a:rPr>
            <a:t>5</a:t>
          </a:r>
          <a:r>
            <a:rPr kumimoji="1" lang="ja-JP" altLang="ja-JP" sz="1050">
              <a:solidFill>
                <a:schemeClr val="dk1"/>
              </a:solidFill>
              <a:effectLst/>
              <a:latin typeface="ＭＳ Ｐ明朝" panose="02020600040205080304" pitchFamily="18" charset="-128"/>
              <a:ea typeface="ＭＳ Ｐ明朝" panose="02020600040205080304" pitchFamily="18" charset="-128"/>
              <a:cs typeface="+mn-cs"/>
            </a:rPr>
            <a:t>年度は</a:t>
          </a:r>
          <a:r>
            <a:rPr kumimoji="1" lang="ja-JP" altLang="en-US" sz="1050">
              <a:solidFill>
                <a:schemeClr val="dk1"/>
              </a:solidFill>
              <a:effectLst/>
              <a:latin typeface="ＭＳ Ｐ明朝" panose="02020600040205080304" pitchFamily="18" charset="-128"/>
              <a:ea typeface="ＭＳ Ｐ明朝" panose="02020600040205080304" pitchFamily="18" charset="-128"/>
              <a:cs typeface="+mn-cs"/>
            </a:rPr>
            <a:t>前年度比△</a:t>
          </a:r>
          <a:r>
            <a:rPr kumimoji="1" lang="en-US" altLang="ja-JP" sz="1050">
              <a:solidFill>
                <a:schemeClr val="dk1"/>
              </a:solidFill>
              <a:effectLst/>
              <a:latin typeface="ＭＳ Ｐ明朝" panose="02020600040205080304" pitchFamily="18" charset="-128"/>
              <a:ea typeface="ＭＳ Ｐ明朝" panose="02020600040205080304" pitchFamily="18" charset="-128"/>
              <a:cs typeface="+mn-cs"/>
            </a:rPr>
            <a:t>0.7</a:t>
          </a:r>
          <a:r>
            <a:rPr kumimoji="1" lang="ja-JP" altLang="ja-JP" sz="1050">
              <a:solidFill>
                <a:schemeClr val="dk1"/>
              </a:solidFill>
              <a:effectLst/>
              <a:latin typeface="ＭＳ Ｐ明朝" panose="02020600040205080304" pitchFamily="18" charset="-128"/>
              <a:ea typeface="ＭＳ Ｐ明朝" panose="02020600040205080304" pitchFamily="18" charset="-128"/>
              <a:cs typeface="+mn-cs"/>
            </a:rPr>
            <a:t>％減</a:t>
          </a:r>
          <a:r>
            <a:rPr kumimoji="1" lang="ja-JP" altLang="en-US" sz="1050">
              <a:solidFill>
                <a:schemeClr val="dk1"/>
              </a:solidFill>
              <a:effectLst/>
              <a:latin typeface="ＭＳ Ｐ明朝" panose="02020600040205080304" pitchFamily="18" charset="-128"/>
              <a:ea typeface="ＭＳ Ｐ明朝" panose="02020600040205080304" pitchFamily="18" charset="-128"/>
              <a:cs typeface="+mn-cs"/>
            </a:rPr>
            <a:t>の</a:t>
          </a:r>
          <a:r>
            <a:rPr kumimoji="1" lang="en-US" altLang="ja-JP" sz="1050">
              <a:solidFill>
                <a:schemeClr val="dk1"/>
              </a:solidFill>
              <a:effectLst/>
              <a:latin typeface="ＭＳ Ｐ明朝" panose="02020600040205080304" pitchFamily="18" charset="-128"/>
              <a:ea typeface="ＭＳ Ｐ明朝" panose="02020600040205080304" pitchFamily="18" charset="-128"/>
              <a:cs typeface="+mn-cs"/>
            </a:rPr>
            <a:t>10.7</a:t>
          </a:r>
          <a:r>
            <a:rPr kumimoji="1" lang="ja-JP" altLang="en-US" sz="105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ja-JP" sz="1050">
              <a:solidFill>
                <a:schemeClr val="dk1"/>
              </a:solidFill>
              <a:effectLst/>
              <a:latin typeface="ＭＳ Ｐ明朝" panose="02020600040205080304" pitchFamily="18" charset="-128"/>
              <a:ea typeface="ＭＳ Ｐ明朝" panose="02020600040205080304" pitchFamily="18" charset="-128"/>
              <a:cs typeface="+mn-cs"/>
            </a:rPr>
            <a:t>となった。</a:t>
          </a:r>
          <a:endParaRPr lang="ja-JP" altLang="ja-JP" sz="1200">
            <a:effectLst/>
            <a:latin typeface="ＭＳ Ｐ明朝" panose="02020600040205080304" pitchFamily="18" charset="-128"/>
            <a:ea typeface="ＭＳ Ｐ明朝" panose="02020600040205080304" pitchFamily="18" charset="-128"/>
          </a:endParaRPr>
        </a:p>
        <a:p>
          <a:r>
            <a:rPr kumimoji="1" lang="ja-JP" altLang="ja-JP" sz="1050">
              <a:solidFill>
                <a:schemeClr val="dk1"/>
              </a:solidFill>
              <a:effectLst/>
              <a:latin typeface="ＭＳ Ｐ明朝" panose="02020600040205080304" pitchFamily="18" charset="-128"/>
              <a:ea typeface="ＭＳ Ｐ明朝" panose="02020600040205080304" pitchFamily="18" charset="-128"/>
              <a:cs typeface="+mn-cs"/>
            </a:rPr>
            <a:t>　今後、一般会計における総合保健福祉施設や橋りょう整備事業などの相次ぐ大規模事業に伴う元利償還金の増加、統合簡易水道事業に係る元金償還増に伴う公営企業の元利償還金の増加などが見込まれ、起債発行許可団体である</a:t>
          </a:r>
          <a:r>
            <a:rPr kumimoji="1" lang="en-US" altLang="ja-JP" sz="1050">
              <a:solidFill>
                <a:schemeClr val="dk1"/>
              </a:solidFill>
              <a:effectLst/>
              <a:latin typeface="ＭＳ Ｐ明朝" panose="02020600040205080304" pitchFamily="18" charset="-128"/>
              <a:ea typeface="ＭＳ Ｐ明朝" panose="02020600040205080304" pitchFamily="18" charset="-128"/>
              <a:cs typeface="+mn-cs"/>
            </a:rPr>
            <a:t>18</a:t>
          </a:r>
          <a:r>
            <a:rPr kumimoji="1" lang="ja-JP" altLang="ja-JP" sz="1050">
              <a:solidFill>
                <a:schemeClr val="dk1"/>
              </a:solidFill>
              <a:effectLst/>
              <a:latin typeface="ＭＳ Ｐ明朝" panose="02020600040205080304" pitchFamily="18" charset="-128"/>
              <a:ea typeface="ＭＳ Ｐ明朝" panose="02020600040205080304" pitchFamily="18" charset="-128"/>
              <a:cs typeface="+mn-cs"/>
            </a:rPr>
            <a:t>％以上となる可能性があることから、計画的に事業執行を行い、有利な財源を活用しながら地方債の発行抑制に努めるとともに、繰上償還や借入方法の変更等により償還額の平準化を図っていく。</a:t>
          </a:r>
          <a:endParaRPr lang="ja-JP" altLang="ja-JP" sz="1200">
            <a:effectLst/>
            <a:latin typeface="ＭＳ Ｐ明朝" panose="02020600040205080304" pitchFamily="18" charset="-128"/>
            <a:ea typeface="ＭＳ Ｐ明朝" panose="02020600040205080304" pitchFamily="18"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71120</xdr:rowOff>
    </xdr:from>
    <xdr:to>
      <xdr:col>81</xdr:col>
      <xdr:colOff>44450</xdr:colOff>
      <xdr:row>43</xdr:row>
      <xdr:rowOff>127423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44347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138447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127423</xdr:rowOff>
    </xdr:from>
    <xdr:to>
      <xdr:col>77</xdr:col>
      <xdr:colOff>44450</xdr:colOff>
      <xdr:row>44</xdr:row>
      <xdr:rowOff>20320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4997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20320</xdr:rowOff>
    </xdr:from>
    <xdr:to>
      <xdr:col>72</xdr:col>
      <xdr:colOff>203200</xdr:colOff>
      <xdr:row>44</xdr:row>
      <xdr:rowOff>60537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5641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167640</xdr:rowOff>
    </xdr:from>
    <xdr:to>
      <xdr:col>68</xdr:col>
      <xdr:colOff>152400</xdr:colOff>
      <xdr:row>44</xdr:row>
      <xdr:rowOff>60537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53999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20320</xdr:rowOff>
    </xdr:from>
    <xdr:to>
      <xdr:col>81</xdr:col>
      <xdr:colOff>95250</xdr:colOff>
      <xdr:row>43</xdr:row>
      <xdr:rowOff>121920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163847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36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76623</xdr:rowOff>
    </xdr:from>
    <xdr:to>
      <xdr:col>77</xdr:col>
      <xdr:colOff>95250</xdr:colOff>
      <xdr:row>44</xdr:row>
      <xdr:rowOff>6773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163000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53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140970</xdr:rowOff>
    </xdr:from>
    <xdr:to>
      <xdr:col>73</xdr:col>
      <xdr:colOff>44450</xdr:colOff>
      <xdr:row>44</xdr:row>
      <xdr:rowOff>71120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55897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9737</xdr:rowOff>
    </xdr:from>
    <xdr:to>
      <xdr:col>68</xdr:col>
      <xdr:colOff>203200</xdr:colOff>
      <xdr:row>44</xdr:row>
      <xdr:rowOff>111337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96114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116840</xdr:rowOff>
    </xdr:from>
    <xdr:to>
      <xdr:col>64</xdr:col>
      <xdr:colOff>152400</xdr:colOff>
      <xdr:row>44</xdr:row>
      <xdr:rowOff>46990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31767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平成</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26</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年度には</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90.6</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％であったが、平成</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27</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年度以降は減少傾向にあり、令和</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4</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年度は</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16.1</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、令和</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5</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年度には</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0.0%</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となった。これは総合保健福祉施設整備等に備えた減債基金の積立額の増加が主な要因である。</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しかしながら、今後、総合保健福祉施設整備や橋りょう整備などによる地方債残高、施設・設備の更新に伴う公営企業債等繰入見込額、定年退職者の増加に伴う退職手当負担見込額などがそれぞれ増加することが見込まれ、また、総合保健福祉施設整備事業等に係る基金取崩しなどにより、今後、悪化していくことが予想される。適切な料金設定や計画的な設備更新などによる公営企業の経営適正化、また、総合保健福祉施設などの大規模事業に係る新規発行の抑制を図り、地方債残高の減少に努める。</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97911</xdr:rowOff>
    </xdr:from>
    <xdr:to>
      <xdr:col>77</xdr:col>
      <xdr:colOff>44450</xdr:colOff>
      <xdr:row>15</xdr:row>
      <xdr:rowOff>93073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2498211"/>
          <a:ext cx="889000" cy="16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93073</xdr:rowOff>
    </xdr:from>
    <xdr:to>
      <xdr:col>72</xdr:col>
      <xdr:colOff>203200</xdr:colOff>
      <xdr:row>17</xdr:row>
      <xdr:rowOff>123613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664823"/>
          <a:ext cx="889000" cy="37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123613</xdr:rowOff>
    </xdr:from>
    <xdr:to>
      <xdr:col>68</xdr:col>
      <xdr:colOff>152400</xdr:colOff>
      <xdr:row>18</xdr:row>
      <xdr:rowOff>11914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3038263"/>
          <a:ext cx="889000" cy="5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47111</xdr:rowOff>
    </xdr:from>
    <xdr:to>
      <xdr:col>77</xdr:col>
      <xdr:colOff>95250</xdr:colOff>
      <xdr:row>14</xdr:row>
      <xdr:rowOff>148711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44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133488</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53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42273</xdr:rowOff>
    </xdr:from>
    <xdr:to>
      <xdr:col>73</xdr:col>
      <xdr:colOff>44450</xdr:colOff>
      <xdr:row>15</xdr:row>
      <xdr:rowOff>143873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61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128650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70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72813</xdr:rowOff>
    </xdr:from>
    <xdr:to>
      <xdr:col>68</xdr:col>
      <xdr:colOff>203200</xdr:colOff>
      <xdr:row>18</xdr:row>
      <xdr:rowOff>2963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98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159190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07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132564</xdr:rowOff>
    </xdr:from>
    <xdr:to>
      <xdr:col>64</xdr:col>
      <xdr:colOff>152400</xdr:colOff>
      <xdr:row>18</xdr:row>
      <xdr:rowOff>62714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30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47491</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13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3,499
3,465
64.93
4,276,156
4,216,583
45,731
2,342,523
4,190,839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明朝" panose="02020600040205080304" pitchFamily="18" charset="-128"/>
              <a:ea typeface="ＭＳ Ｐ明朝" panose="02020600040205080304" pitchFamily="18" charset="-128"/>
              <a:cs typeface="+mn-cs"/>
            </a:rPr>
            <a:t>　定員適正化計画に基づいた定員管理や教育部局を相楽東部広域連合に移管したこと等による人件費の抑制により、類似団体内平均値よりも若干低い数値で推移している。</a:t>
          </a:r>
          <a:endParaRPr lang="ja-JP" altLang="ja-JP" sz="1200">
            <a:effectLst/>
            <a:latin typeface="ＭＳ Ｐ明朝" panose="02020600040205080304" pitchFamily="18" charset="-128"/>
            <a:ea typeface="ＭＳ Ｐ明朝" panose="02020600040205080304" pitchFamily="18" charset="-128"/>
          </a:endParaRPr>
        </a:p>
        <a:p>
          <a:r>
            <a:rPr kumimoji="1" lang="ja-JP" altLang="ja-JP" sz="1050">
              <a:solidFill>
                <a:schemeClr val="dk1"/>
              </a:solidFill>
              <a:effectLst/>
              <a:latin typeface="ＭＳ Ｐ明朝" panose="02020600040205080304" pitchFamily="18" charset="-128"/>
              <a:ea typeface="ＭＳ Ｐ明朝" panose="02020600040205080304" pitchFamily="18" charset="-128"/>
              <a:cs typeface="+mn-cs"/>
            </a:rPr>
            <a:t>　令和</a:t>
          </a:r>
          <a:r>
            <a:rPr kumimoji="1" lang="en-US" altLang="ja-JP" sz="1050">
              <a:solidFill>
                <a:schemeClr val="dk1"/>
              </a:solidFill>
              <a:effectLst/>
              <a:latin typeface="ＭＳ Ｐ明朝" panose="02020600040205080304" pitchFamily="18" charset="-128"/>
              <a:ea typeface="ＭＳ Ｐ明朝" panose="02020600040205080304" pitchFamily="18" charset="-128"/>
              <a:cs typeface="+mn-cs"/>
            </a:rPr>
            <a:t>5</a:t>
          </a:r>
          <a:r>
            <a:rPr kumimoji="1" lang="ja-JP" altLang="ja-JP" sz="1050">
              <a:solidFill>
                <a:schemeClr val="dk1"/>
              </a:solidFill>
              <a:effectLst/>
              <a:latin typeface="ＭＳ Ｐ明朝" panose="02020600040205080304" pitchFamily="18" charset="-128"/>
              <a:ea typeface="ＭＳ Ｐ明朝" panose="02020600040205080304" pitchFamily="18" charset="-128"/>
              <a:cs typeface="+mn-cs"/>
            </a:rPr>
            <a:t>度は</a:t>
          </a:r>
          <a:r>
            <a:rPr kumimoji="1" lang="ja-JP" altLang="en-US" sz="1050">
              <a:solidFill>
                <a:schemeClr val="dk1"/>
              </a:solidFill>
              <a:effectLst/>
              <a:latin typeface="ＭＳ Ｐ明朝" panose="02020600040205080304" pitchFamily="18" charset="-128"/>
              <a:ea typeface="ＭＳ Ｐ明朝" panose="02020600040205080304" pitchFamily="18" charset="-128"/>
              <a:cs typeface="+mn-cs"/>
            </a:rPr>
            <a:t>人事院勧告の影響で大幅な給与見直しが行われたことにより、人件費が</a:t>
          </a:r>
          <a:r>
            <a:rPr kumimoji="1" lang="en-US" altLang="ja-JP" sz="1050">
              <a:solidFill>
                <a:schemeClr val="dk1"/>
              </a:solidFill>
              <a:effectLst/>
              <a:latin typeface="ＭＳ Ｐ明朝" panose="02020600040205080304" pitchFamily="18" charset="-128"/>
              <a:ea typeface="ＭＳ Ｐ明朝" panose="02020600040205080304" pitchFamily="18" charset="-128"/>
              <a:cs typeface="+mn-cs"/>
            </a:rPr>
            <a:t>22</a:t>
          </a:r>
          <a:r>
            <a:rPr kumimoji="1" lang="ja-JP" altLang="ja-JP" sz="1050">
              <a:solidFill>
                <a:schemeClr val="dk1"/>
              </a:solidFill>
              <a:effectLst/>
              <a:latin typeface="ＭＳ Ｐ明朝" panose="02020600040205080304" pitchFamily="18" charset="-128"/>
              <a:ea typeface="ＭＳ Ｐ明朝" panose="02020600040205080304" pitchFamily="18" charset="-128"/>
              <a:cs typeface="+mn-cs"/>
            </a:rPr>
            <a:t>百万円の</a:t>
          </a:r>
          <a:r>
            <a:rPr kumimoji="1" lang="ja-JP" altLang="en-US" sz="1050">
              <a:solidFill>
                <a:schemeClr val="dk1"/>
              </a:solidFill>
              <a:effectLst/>
              <a:latin typeface="ＭＳ Ｐ明朝" panose="02020600040205080304" pitchFamily="18" charset="-128"/>
              <a:ea typeface="ＭＳ Ｐ明朝" panose="02020600040205080304" pitchFamily="18" charset="-128"/>
              <a:cs typeface="+mn-cs"/>
            </a:rPr>
            <a:t>増</a:t>
          </a:r>
          <a:r>
            <a:rPr kumimoji="1" lang="ja-JP" altLang="ja-JP" sz="1050">
              <a:solidFill>
                <a:schemeClr val="dk1"/>
              </a:solidFill>
              <a:effectLst/>
              <a:latin typeface="ＭＳ Ｐ明朝" panose="02020600040205080304" pitchFamily="18" charset="-128"/>
              <a:ea typeface="ＭＳ Ｐ明朝" panose="02020600040205080304" pitchFamily="18" charset="-128"/>
              <a:cs typeface="+mn-cs"/>
            </a:rPr>
            <a:t>とな</a:t>
          </a:r>
          <a:r>
            <a:rPr kumimoji="1" lang="ja-JP" altLang="en-US" sz="1050">
              <a:solidFill>
                <a:schemeClr val="dk1"/>
              </a:solidFill>
              <a:effectLst/>
              <a:latin typeface="ＭＳ Ｐ明朝" panose="02020600040205080304" pitchFamily="18" charset="-128"/>
              <a:ea typeface="ＭＳ Ｐ明朝" panose="02020600040205080304" pitchFamily="18" charset="-128"/>
              <a:cs typeface="+mn-cs"/>
            </a:rPr>
            <a:t>り</a:t>
          </a:r>
          <a:r>
            <a:rPr kumimoji="1" lang="ja-JP" altLang="ja-JP" sz="1050">
              <a:solidFill>
                <a:schemeClr val="dk1"/>
              </a:solidFill>
              <a:effectLst/>
              <a:latin typeface="ＭＳ Ｐ明朝" panose="02020600040205080304" pitchFamily="18" charset="-128"/>
              <a:ea typeface="ＭＳ Ｐ明朝" panose="02020600040205080304" pitchFamily="18" charset="-128"/>
              <a:cs typeface="+mn-cs"/>
            </a:rPr>
            <a:t>、経常収支比率は</a:t>
          </a:r>
          <a:r>
            <a:rPr kumimoji="1" lang="en-US" altLang="ja-JP" sz="1050">
              <a:solidFill>
                <a:schemeClr val="dk1"/>
              </a:solidFill>
              <a:effectLst/>
              <a:latin typeface="ＭＳ Ｐ明朝" panose="02020600040205080304" pitchFamily="18" charset="-128"/>
              <a:ea typeface="ＭＳ Ｐ明朝" panose="02020600040205080304" pitchFamily="18" charset="-128"/>
              <a:cs typeface="+mn-cs"/>
            </a:rPr>
            <a:t>1.1</a:t>
          </a:r>
          <a:r>
            <a:rPr kumimoji="1" lang="ja-JP" altLang="ja-JP" sz="105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050">
              <a:solidFill>
                <a:schemeClr val="dk1"/>
              </a:solidFill>
              <a:effectLst/>
              <a:latin typeface="ＭＳ Ｐ明朝" panose="02020600040205080304" pitchFamily="18" charset="-128"/>
              <a:ea typeface="ＭＳ Ｐ明朝" panose="02020600040205080304" pitchFamily="18" charset="-128"/>
              <a:cs typeface="+mn-cs"/>
            </a:rPr>
            <a:t>増加</a:t>
          </a:r>
          <a:r>
            <a:rPr kumimoji="1" lang="ja-JP" altLang="ja-JP" sz="1050">
              <a:solidFill>
                <a:schemeClr val="dk1"/>
              </a:solidFill>
              <a:effectLst/>
              <a:latin typeface="ＭＳ Ｐ明朝" panose="02020600040205080304" pitchFamily="18" charset="-128"/>
              <a:ea typeface="ＭＳ Ｐ明朝" panose="02020600040205080304" pitchFamily="18" charset="-128"/>
              <a:cs typeface="+mn-cs"/>
            </a:rPr>
            <a:t>した。</a:t>
          </a:r>
          <a:endParaRPr lang="ja-JP" altLang="ja-JP" sz="1200">
            <a:effectLst/>
            <a:latin typeface="ＭＳ Ｐ明朝" panose="02020600040205080304" pitchFamily="18" charset="-128"/>
            <a:ea typeface="ＭＳ Ｐ明朝" panose="02020600040205080304" pitchFamily="18" charset="-128"/>
          </a:endParaRPr>
        </a:p>
        <a:p>
          <a:r>
            <a:rPr kumimoji="1" lang="ja-JP" altLang="ja-JP" sz="1050" b="0" i="0" baseline="0">
              <a:solidFill>
                <a:schemeClr val="dk1"/>
              </a:solidFill>
              <a:effectLst/>
              <a:latin typeface="ＭＳ Ｐ明朝" panose="02020600040205080304" pitchFamily="18" charset="-128"/>
              <a:ea typeface="ＭＳ Ｐ明朝" panose="02020600040205080304" pitchFamily="18" charset="-128"/>
              <a:cs typeface="+mn-cs"/>
            </a:rPr>
            <a:t>　令和</a:t>
          </a:r>
          <a:r>
            <a:rPr kumimoji="1" lang="en-US" altLang="ja-JP" sz="1050" b="0" i="0" baseline="0">
              <a:solidFill>
                <a:schemeClr val="dk1"/>
              </a:solidFill>
              <a:effectLst/>
              <a:latin typeface="ＭＳ Ｐ明朝" panose="02020600040205080304" pitchFamily="18" charset="-128"/>
              <a:ea typeface="ＭＳ Ｐ明朝" panose="02020600040205080304" pitchFamily="18" charset="-128"/>
              <a:cs typeface="+mn-cs"/>
            </a:rPr>
            <a:t>2</a:t>
          </a:r>
          <a:r>
            <a:rPr kumimoji="1" lang="ja-JP" altLang="ja-JP" sz="1050" b="0" i="0" baseline="0">
              <a:solidFill>
                <a:schemeClr val="dk1"/>
              </a:solidFill>
              <a:effectLst/>
              <a:latin typeface="ＭＳ Ｐ明朝" panose="02020600040205080304" pitchFamily="18" charset="-128"/>
              <a:ea typeface="ＭＳ Ｐ明朝" panose="02020600040205080304" pitchFamily="18" charset="-128"/>
              <a:cs typeface="+mn-cs"/>
            </a:rPr>
            <a:t>年度</a:t>
          </a:r>
          <a:r>
            <a:rPr kumimoji="1" lang="ja-JP" altLang="en-US" sz="1050" b="0" i="0" baseline="0">
              <a:solidFill>
                <a:schemeClr val="dk1"/>
              </a:solidFill>
              <a:effectLst/>
              <a:latin typeface="ＭＳ Ｐ明朝" panose="02020600040205080304" pitchFamily="18" charset="-128"/>
              <a:ea typeface="ＭＳ Ｐ明朝" panose="02020600040205080304" pitchFamily="18" charset="-128"/>
              <a:cs typeface="+mn-cs"/>
            </a:rPr>
            <a:t>と比較して</a:t>
          </a:r>
          <a:r>
            <a:rPr kumimoji="1" lang="ja-JP" altLang="ja-JP" sz="1050" b="0" i="0" baseline="0">
              <a:solidFill>
                <a:schemeClr val="dk1"/>
              </a:solidFill>
              <a:effectLst/>
              <a:latin typeface="ＭＳ Ｐ明朝" panose="02020600040205080304" pitchFamily="18" charset="-128"/>
              <a:ea typeface="ＭＳ Ｐ明朝" panose="02020600040205080304" pitchFamily="18" charset="-128"/>
              <a:cs typeface="+mn-cs"/>
            </a:rPr>
            <a:t>人件費</a:t>
          </a:r>
          <a:r>
            <a:rPr kumimoji="1" lang="ja-JP" altLang="en-US" sz="1050" b="0" i="0" baseline="0">
              <a:solidFill>
                <a:schemeClr val="dk1"/>
              </a:solidFill>
              <a:effectLst/>
              <a:latin typeface="ＭＳ Ｐ明朝" panose="02020600040205080304" pitchFamily="18" charset="-128"/>
              <a:ea typeface="ＭＳ Ｐ明朝" panose="02020600040205080304" pitchFamily="18" charset="-128"/>
              <a:cs typeface="+mn-cs"/>
            </a:rPr>
            <a:t>が</a:t>
          </a:r>
          <a:r>
            <a:rPr kumimoji="1" lang="ja-JP" altLang="ja-JP" sz="1050" b="0" i="0" baseline="0">
              <a:solidFill>
                <a:schemeClr val="dk1"/>
              </a:solidFill>
              <a:effectLst/>
              <a:latin typeface="ＭＳ Ｐ明朝" panose="02020600040205080304" pitchFamily="18" charset="-128"/>
              <a:ea typeface="ＭＳ Ｐ明朝" panose="02020600040205080304" pitchFamily="18" charset="-128"/>
              <a:cs typeface="+mn-cs"/>
            </a:rPr>
            <a:t>減少</a:t>
          </a:r>
          <a:r>
            <a:rPr kumimoji="1" lang="ja-JP" altLang="en-US" sz="1050" b="0" i="0" baseline="0">
              <a:solidFill>
                <a:schemeClr val="dk1"/>
              </a:solidFill>
              <a:effectLst/>
              <a:latin typeface="ＭＳ Ｐ明朝" panose="02020600040205080304" pitchFamily="18" charset="-128"/>
              <a:ea typeface="ＭＳ Ｐ明朝" panose="02020600040205080304" pitchFamily="18" charset="-128"/>
              <a:cs typeface="+mn-cs"/>
            </a:rPr>
            <a:t>しているの</a:t>
          </a:r>
          <a:r>
            <a:rPr kumimoji="1" lang="ja-JP" altLang="ja-JP" sz="1050" b="0" i="0" baseline="0">
              <a:solidFill>
                <a:schemeClr val="dk1"/>
              </a:solidFill>
              <a:effectLst/>
              <a:latin typeface="ＭＳ Ｐ明朝" panose="02020600040205080304" pitchFamily="18" charset="-128"/>
              <a:ea typeface="ＭＳ Ｐ明朝" panose="02020600040205080304" pitchFamily="18" charset="-128"/>
              <a:cs typeface="+mn-cs"/>
            </a:rPr>
            <a:t>は普通交付税の増加が大きな要因</a:t>
          </a:r>
          <a:r>
            <a:rPr kumimoji="1" lang="ja-JP" altLang="en-US" sz="1050" b="0" i="0" baseline="0">
              <a:solidFill>
                <a:schemeClr val="dk1"/>
              </a:solidFill>
              <a:effectLst/>
              <a:latin typeface="ＭＳ Ｐ明朝" panose="02020600040205080304" pitchFamily="18" charset="-128"/>
              <a:ea typeface="ＭＳ Ｐ明朝" panose="02020600040205080304" pitchFamily="18" charset="-128"/>
              <a:cs typeface="+mn-cs"/>
            </a:rPr>
            <a:t>であり、令和</a:t>
          </a:r>
          <a:r>
            <a:rPr kumimoji="1" lang="en-US" altLang="ja-JP" sz="1050" b="0" i="0" baseline="0">
              <a:solidFill>
                <a:schemeClr val="dk1"/>
              </a:solidFill>
              <a:effectLst/>
              <a:latin typeface="ＭＳ Ｐ明朝" panose="02020600040205080304" pitchFamily="18" charset="-128"/>
              <a:ea typeface="ＭＳ Ｐ明朝" panose="02020600040205080304" pitchFamily="18" charset="-128"/>
              <a:cs typeface="+mn-cs"/>
            </a:rPr>
            <a:t>5</a:t>
          </a:r>
          <a:r>
            <a:rPr kumimoji="1" lang="ja-JP" altLang="en-US" sz="1050" b="0" i="0" baseline="0">
              <a:solidFill>
                <a:schemeClr val="dk1"/>
              </a:solidFill>
              <a:effectLst/>
              <a:latin typeface="ＭＳ Ｐ明朝" panose="02020600040205080304" pitchFamily="18" charset="-128"/>
              <a:ea typeface="ＭＳ Ｐ明朝" panose="02020600040205080304" pitchFamily="18" charset="-128"/>
              <a:cs typeface="+mn-cs"/>
            </a:rPr>
            <a:t>年度は前年度から</a:t>
          </a:r>
          <a:r>
            <a:rPr kumimoji="1" lang="en-US" altLang="ja-JP" sz="1050" b="0" i="0" baseline="0">
              <a:solidFill>
                <a:schemeClr val="dk1"/>
              </a:solidFill>
              <a:effectLst/>
              <a:latin typeface="ＭＳ Ｐ明朝" panose="02020600040205080304" pitchFamily="18" charset="-128"/>
              <a:ea typeface="ＭＳ Ｐ明朝" panose="02020600040205080304" pitchFamily="18" charset="-128"/>
              <a:cs typeface="+mn-cs"/>
            </a:rPr>
            <a:t>1.1</a:t>
          </a:r>
          <a:r>
            <a:rPr kumimoji="1" lang="ja-JP" altLang="en-US" sz="1050" b="0" i="0" baseline="0">
              <a:solidFill>
                <a:schemeClr val="dk1"/>
              </a:solidFill>
              <a:effectLst/>
              <a:latin typeface="ＭＳ Ｐ明朝" panose="02020600040205080304" pitchFamily="18" charset="-128"/>
              <a:ea typeface="ＭＳ Ｐ明朝" panose="02020600040205080304" pitchFamily="18" charset="-128"/>
              <a:cs typeface="+mn-cs"/>
            </a:rPr>
            <a:t>％増加したものの類似団体を下回っているが</a:t>
          </a:r>
          <a:r>
            <a:rPr kumimoji="1" lang="ja-JP" altLang="ja-JP" sz="1050" b="0" i="0" baseline="0">
              <a:solidFill>
                <a:schemeClr val="dk1"/>
              </a:solidFill>
              <a:effectLst/>
              <a:latin typeface="ＭＳ Ｐ明朝" panose="02020600040205080304" pitchFamily="18" charset="-128"/>
              <a:ea typeface="ＭＳ Ｐ明朝" panose="02020600040205080304" pitchFamily="18" charset="-128"/>
              <a:cs typeface="+mn-cs"/>
            </a:rPr>
            <a:t>一時的な措置であることを踏まえ、</a:t>
          </a:r>
          <a:r>
            <a:rPr lang="ja-JP" altLang="ja-JP" sz="1050" b="0" i="0" baseline="0">
              <a:solidFill>
                <a:schemeClr val="dk1"/>
              </a:solidFill>
              <a:effectLst/>
              <a:latin typeface="ＭＳ Ｐ明朝" panose="02020600040205080304" pitchFamily="18" charset="-128"/>
              <a:ea typeface="ＭＳ Ｐ明朝" panose="02020600040205080304" pitchFamily="18" charset="-128"/>
              <a:cs typeface="+mn-cs"/>
            </a:rPr>
            <a:t>今後も給与水準の適正化に努めるとともに、適切に定員管理を行い、会計年度任用職員も含めた人件費の削減に努める。</a:t>
          </a:r>
          <a:endParaRPr lang="ja-JP" altLang="ja-JP" sz="1200">
            <a:effectLst/>
            <a:latin typeface="ＭＳ Ｐ明朝" panose="02020600040205080304" pitchFamily="18" charset="-128"/>
            <a:ea typeface="ＭＳ Ｐ明朝" panose="02020600040205080304" pitchFamily="18"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44704</xdr:rowOff>
    </xdr:from>
    <xdr:to>
      <xdr:col>24</xdr:col>
      <xdr:colOff>25400</xdr:colOff>
      <xdr:row>36</xdr:row>
      <xdr:rowOff>94996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169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44704</xdr:rowOff>
    </xdr:from>
    <xdr:to>
      <xdr:col>19</xdr:col>
      <xdr:colOff>187325</xdr:colOff>
      <xdr:row>36</xdr:row>
      <xdr:rowOff>62992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169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62992</xdr:rowOff>
    </xdr:from>
    <xdr:to>
      <xdr:col>15</xdr:col>
      <xdr:colOff>98425</xdr:colOff>
      <xdr:row>37</xdr:row>
      <xdr:rowOff>28702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3519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28702</xdr:rowOff>
    </xdr:from>
    <xdr:to>
      <xdr:col>11</xdr:col>
      <xdr:colOff>9525</xdr:colOff>
      <xdr:row>37</xdr:row>
      <xdr:rowOff>28702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72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44196</xdr:rowOff>
    </xdr:from>
    <xdr:to>
      <xdr:col>24</xdr:col>
      <xdr:colOff>76200</xdr:colOff>
      <xdr:row>36</xdr:row>
      <xdr:rowOff>145796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60723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165354</xdr:rowOff>
    </xdr:from>
    <xdr:to>
      <xdr:col>20</xdr:col>
      <xdr:colOff>38100</xdr:colOff>
      <xdr:row>36</xdr:row>
      <xdr:rowOff>95504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105681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xdr:rowOff>
    </xdr:from>
    <xdr:to>
      <xdr:col>15</xdr:col>
      <xdr:colOff>149225</xdr:colOff>
      <xdr:row>36</xdr:row>
      <xdr:rowOff>113792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123969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149352</xdr:rowOff>
    </xdr:from>
    <xdr:to>
      <xdr:col>11</xdr:col>
      <xdr:colOff>60325</xdr:colOff>
      <xdr:row>37</xdr:row>
      <xdr:rowOff>79502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89679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149352</xdr:rowOff>
    </xdr:from>
    <xdr:to>
      <xdr:col>6</xdr:col>
      <xdr:colOff>171450</xdr:colOff>
      <xdr:row>37</xdr:row>
      <xdr:rowOff>79502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89679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類似団体内平均値よりも大幅に下回って推移しているが、これは教育部局を相楽東部広域連合に移管しており、すべて負担金（補助費等）として計上していることから、教育部局関連の物件費がないためである。</a:t>
          </a:r>
          <a:endParaRPr kumimoji="0" lang="ja-JP" altLang="ja-JP" sz="12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年々増加傾向にあったが、平成</a:t>
          </a:r>
          <a:r>
            <a:rPr kumimoji="1" lang="en-US"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30</a:t>
          </a:r>
          <a:r>
            <a:rPr kumimoji="1" lang="ja-JP"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年度から減少に転じており、令和</a:t>
          </a:r>
          <a:r>
            <a:rPr kumimoji="1" lang="en-US"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2</a:t>
          </a:r>
          <a:r>
            <a:rPr kumimoji="1" lang="ja-JP"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年度以降、会計年度任用職員の人件費が賃金（物件費）から報酬等（人件費）へ移行されたこと、普通交付税が増加したことにより、減少傾向となっている</a:t>
          </a:r>
          <a:r>
            <a:rPr kumimoji="1" lang="ja-JP" altLang="en-US"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が、令和</a:t>
          </a:r>
          <a:r>
            <a:rPr kumimoji="1" lang="en-US"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7</a:t>
          </a:r>
          <a:r>
            <a:rPr kumimoji="1" lang="ja-JP" altLang="en-US"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年から供用開始となる総合保健福祉施設には多額の維持管理費（物件費）が必要になる。</a:t>
          </a:r>
          <a:endParaRPr kumimoji="0" lang="ja-JP" altLang="ja-JP" sz="12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費用対効果が見込まれる事業については民間委託を進めるなど、計画的な行財政運営のもと、コスト削減に努める。</a:t>
          </a:r>
          <a:endParaRPr kumimoji="0" lang="ja-JP" altLang="ja-JP" sz="12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149860</xdr:rowOff>
    </xdr:from>
    <xdr:to>
      <xdr:col>82</xdr:col>
      <xdr:colOff>107950</xdr:colOff>
      <xdr:row>14</xdr:row>
      <xdr:rowOff>168148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5501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122428</xdr:rowOff>
    </xdr:from>
    <xdr:to>
      <xdr:col>78</xdr:col>
      <xdr:colOff>69850</xdr:colOff>
      <xdr:row>14</xdr:row>
      <xdr:rowOff>168148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5227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122428</xdr:rowOff>
    </xdr:from>
    <xdr:to>
      <xdr:col>73</xdr:col>
      <xdr:colOff>180975</xdr:colOff>
      <xdr:row>14</xdr:row>
      <xdr:rowOff>149860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5227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149860</xdr:rowOff>
    </xdr:from>
    <xdr:to>
      <xdr:col>69</xdr:col>
      <xdr:colOff>92075</xdr:colOff>
      <xdr:row>15</xdr:row>
      <xdr:rowOff>56134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5501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99060</xdr:rowOff>
    </xdr:from>
    <xdr:to>
      <xdr:col>82</xdr:col>
      <xdr:colOff>158750</xdr:colOff>
      <xdr:row>15</xdr:row>
      <xdr:rowOff>29210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7637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40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117348</xdr:rowOff>
    </xdr:from>
    <xdr:to>
      <xdr:col>78</xdr:col>
      <xdr:colOff>120650</xdr:colOff>
      <xdr:row>15</xdr:row>
      <xdr:rowOff>47498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51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57675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286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71628</xdr:rowOff>
    </xdr:from>
    <xdr:to>
      <xdr:col>74</xdr:col>
      <xdr:colOff>31750</xdr:colOff>
      <xdr:row>15</xdr:row>
      <xdr:rowOff>1778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4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11955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24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99060</xdr:rowOff>
    </xdr:from>
    <xdr:to>
      <xdr:col>69</xdr:col>
      <xdr:colOff>142875</xdr:colOff>
      <xdr:row>15</xdr:row>
      <xdr:rowOff>29210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39387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117111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近年、</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3</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％程度で類似団体内平均値とほぼ同程度で推移してきたが、令和元年度</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以降は</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、普通交付税が増加したことに伴い減少傾向となっ</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ていたが、令和</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5</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年度は物価高騰に伴う給付金事業や障害者自立支援医療が増加傾向が影響し、前年度比</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0.2</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％の増加となった</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a:t>
          </a:r>
          <a:endParaRPr lang="ja-JP" altLang="ja-JP" sz="1400">
            <a:effectLst/>
            <a:latin typeface="ＭＳ Ｐ明朝" panose="02020600040205080304" pitchFamily="18" charset="-128"/>
            <a:ea typeface="ＭＳ Ｐ明朝" panose="02020600040205080304" pitchFamily="18" charset="-128"/>
          </a:endParaRPr>
        </a:p>
        <a:p>
          <a:pPr eaLnBrk="1" fontAlgn="auto" latinLnBrk="0" hangingPunct="1"/>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今後も</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障害者や高齢者に係る扶助費の増加が見込まれるため、予防施策を積極的に進め扶助費の抑制に努めるとともに、子育て支援には重点的に配分するなどメリハリのある事業執行を実施する。</a:t>
          </a:r>
          <a:endParaRPr lang="ja-JP" altLang="ja-JP" sz="1400">
            <a:effectLst/>
            <a:latin typeface="ＭＳ Ｐ明朝" panose="02020600040205080304" pitchFamily="18" charset="-128"/>
            <a:ea typeface="ＭＳ Ｐ明朝" panose="02020600040205080304" pitchFamily="18"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55</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518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55</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518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56</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613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92727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平成</a:t>
          </a:r>
          <a:r>
            <a:rPr kumimoji="1" lang="en-US"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28</a:t>
          </a:r>
          <a:r>
            <a:rPr kumimoji="1" lang="ja-JP"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年度までは</a:t>
          </a:r>
          <a:r>
            <a:rPr kumimoji="1" lang="en-US"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11</a:t>
          </a:r>
          <a:r>
            <a:rPr kumimoji="1" lang="ja-JP"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％程度で類似団体平均値をやや上回って推移してきたが、平成</a:t>
          </a:r>
          <a:r>
            <a:rPr kumimoji="1" lang="en-US"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29</a:t>
          </a:r>
          <a:r>
            <a:rPr kumimoji="1" lang="ja-JP"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年度に下水道事業特別会計への繰出基準の見直しにより、これまで基準外（臨時的経費）であった繰出金が基準内（経常的経費）に振り替わったため、</a:t>
          </a:r>
          <a:r>
            <a:rPr kumimoji="1" lang="en-US"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14</a:t>
          </a:r>
          <a:r>
            <a:rPr kumimoji="1" lang="ja-JP"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a:t>
          </a:r>
          <a:r>
            <a:rPr kumimoji="1" lang="en-US"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15</a:t>
          </a:r>
          <a:r>
            <a:rPr kumimoji="1" lang="ja-JP"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％前後で推移してきた。</a:t>
          </a:r>
          <a:endParaRPr kumimoji="0" lang="ja-JP" altLang="ja-JP" sz="12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令和</a:t>
          </a:r>
          <a:r>
            <a:rPr kumimoji="1" lang="en-US"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2</a:t>
          </a:r>
          <a:r>
            <a:rPr kumimoji="1" lang="ja-JP"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年度</a:t>
          </a:r>
          <a:r>
            <a:rPr kumimoji="1" lang="ja-JP" altLang="en-US"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以降、普通交付税</a:t>
          </a:r>
          <a:r>
            <a:rPr kumimoji="1" lang="ja-JP"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が増加したことにより</a:t>
          </a:r>
          <a:r>
            <a:rPr kumimoji="1" lang="en-US"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12</a:t>
          </a:r>
          <a:r>
            <a:rPr kumimoji="1" lang="ja-JP" altLang="en-US"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a:t>
          </a:r>
          <a:r>
            <a:rPr kumimoji="1" lang="en-US"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13</a:t>
          </a:r>
          <a:r>
            <a:rPr kumimoji="1" lang="ja-JP" altLang="en-US"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％前後で推移しているが</a:t>
          </a:r>
          <a:r>
            <a:rPr kumimoji="1" lang="ja-JP"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、元利償還金の増に伴う簡易水道特別会計、保険給付費の増に伴う介護保険特別会計への繰出金が年々増加していることから、注視する必要がある。</a:t>
          </a:r>
          <a:endParaRPr kumimoji="0" lang="ja-JP" altLang="ja-JP" sz="12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各特別会計の適切な料金等設定や徴収努力、また経費の削減を実施し、健全な運営に努める。</a:t>
          </a:r>
          <a:endParaRPr kumimoji="0" lang="ja-JP" altLang="ja-JP" sz="12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52705</xdr:rowOff>
    </xdr:from>
    <xdr:to>
      <xdr:col>82</xdr:col>
      <xdr:colOff>107950</xdr:colOff>
      <xdr:row>58</xdr:row>
      <xdr:rowOff>81280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9968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52705</xdr:rowOff>
    </xdr:from>
    <xdr:to>
      <xdr:col>78</xdr:col>
      <xdr:colOff>69850</xdr:colOff>
      <xdr:row>58</xdr:row>
      <xdr:rowOff>75565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99968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75565</xdr:rowOff>
    </xdr:from>
    <xdr:to>
      <xdr:col>73</xdr:col>
      <xdr:colOff>180975</xdr:colOff>
      <xdr:row>59</xdr:row>
      <xdr:rowOff>12700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1001966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12700</xdr:rowOff>
    </xdr:from>
    <xdr:to>
      <xdr:col>69</xdr:col>
      <xdr:colOff>92075</xdr:colOff>
      <xdr:row>59</xdr:row>
      <xdr:rowOff>46990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101282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2557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1905</xdr:rowOff>
    </xdr:from>
    <xdr:to>
      <xdr:col>78</xdr:col>
      <xdr:colOff>120650</xdr:colOff>
      <xdr:row>58</xdr:row>
      <xdr:rowOff>103505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88282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032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24765</xdr:rowOff>
    </xdr:from>
    <xdr:to>
      <xdr:col>74</xdr:col>
      <xdr:colOff>31750</xdr:colOff>
      <xdr:row>58</xdr:row>
      <xdr:rowOff>126365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9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111142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1005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133350</xdr:rowOff>
    </xdr:from>
    <xdr:to>
      <xdr:col>69</xdr:col>
      <xdr:colOff>142875</xdr:colOff>
      <xdr:row>59</xdr:row>
      <xdr:rowOff>63500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48277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167640</xdr:rowOff>
    </xdr:from>
    <xdr:to>
      <xdr:col>65</xdr:col>
      <xdr:colOff>53975</xdr:colOff>
      <xdr:row>59</xdr:row>
      <xdr:rowOff>97790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82567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類似団体内平均値よりも大幅に上回っており、類似団体内でも最大規模となっている。　これは、消防やごみ・し尿処理関係など多くの業務を一部事務組合で実施していること、特に教育部局を相楽東部広域連合に移管しており、教育部局関連の経費をすべて負担金（補助費等）として計上しているためである。</a:t>
          </a:r>
          <a:endParaRPr kumimoji="0" lang="ja-JP" altLang="ja-JP" sz="14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補助費等に係る経常経費の大部分は一部事務組合負担金であり、施設改修を予定している一部事務組合もあることから、一部事務組合等に対する事業の必要性等の確認を実施しながら適正な執行に努める。</a:t>
          </a:r>
          <a:endParaRPr kumimoji="0" lang="ja-JP" altLang="ja-JP" sz="14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81280</xdr:rowOff>
    </xdr:from>
    <xdr:to>
      <xdr:col>82</xdr:col>
      <xdr:colOff>107950</xdr:colOff>
      <xdr:row>40</xdr:row>
      <xdr:rowOff>108712</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5671800" y="69392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90424</xdr:rowOff>
    </xdr:from>
    <xdr:to>
      <xdr:col>78</xdr:col>
      <xdr:colOff>69850</xdr:colOff>
      <xdr:row>40</xdr:row>
      <xdr:rowOff>108712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9484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90424</xdr:rowOff>
    </xdr:from>
    <xdr:to>
      <xdr:col>73</xdr:col>
      <xdr:colOff>180975</xdr:colOff>
      <xdr:row>41</xdr:row>
      <xdr:rowOff>42418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94842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42418</xdr:rowOff>
    </xdr:from>
    <xdr:to>
      <xdr:col>69</xdr:col>
      <xdr:colOff>92075</xdr:colOff>
      <xdr:row>41</xdr:row>
      <xdr:rowOff>147574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707186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30480</xdr:rowOff>
    </xdr:from>
    <xdr:to>
      <xdr:col>82</xdr:col>
      <xdr:colOff>158750</xdr:colOff>
      <xdr:row>40</xdr:row>
      <xdr:rowOff>132080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110507</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57912</xdr:rowOff>
    </xdr:from>
    <xdr:to>
      <xdr:col>78</xdr:col>
      <xdr:colOff>120650</xdr:colOff>
      <xdr:row>40</xdr:row>
      <xdr:rowOff>159512</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91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144289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700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39624</xdr:rowOff>
    </xdr:from>
    <xdr:to>
      <xdr:col>74</xdr:col>
      <xdr:colOff>31750</xdr:colOff>
      <xdr:row>40</xdr:row>
      <xdr:rowOff>141224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8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126001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9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163068</xdr:rowOff>
    </xdr:from>
    <xdr:to>
      <xdr:col>69</xdr:col>
      <xdr:colOff>142875</xdr:colOff>
      <xdr:row>41</xdr:row>
      <xdr:rowOff>93218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77995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96774</xdr:rowOff>
    </xdr:from>
    <xdr:to>
      <xdr:col>65</xdr:col>
      <xdr:colOff>53975</xdr:colOff>
      <xdr:row>42</xdr:row>
      <xdr:rowOff>26924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712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42</xdr:row>
      <xdr:rowOff>11701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721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平成</a:t>
          </a:r>
          <a:r>
            <a:rPr kumimoji="1" lang="en-US" altLang="ja-JP" sz="1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28</a:t>
          </a:r>
          <a:r>
            <a:rPr kumimoji="1" lang="ja-JP" altLang="ja-JP" sz="1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年度以降、類似団体平均値を下回って推移して</a:t>
          </a:r>
          <a:r>
            <a:rPr kumimoji="1" lang="ja-JP" altLang="en-US" sz="1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いるが</a:t>
          </a:r>
          <a:r>
            <a:rPr kumimoji="1" lang="ja-JP" altLang="ja-JP" sz="1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、令和</a:t>
          </a:r>
          <a:r>
            <a:rPr kumimoji="1" lang="en-US" altLang="ja-JP" sz="1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4</a:t>
          </a:r>
          <a:r>
            <a:rPr kumimoji="1" lang="ja-JP" altLang="ja-JP" sz="1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年度</a:t>
          </a:r>
          <a:r>
            <a:rPr kumimoji="1" lang="ja-JP" altLang="en-US" sz="1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以降</a:t>
          </a:r>
          <a:r>
            <a:rPr kumimoji="1" lang="ja-JP" altLang="ja-JP" sz="1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は元利償還金が増加して</a:t>
          </a:r>
          <a:r>
            <a:rPr kumimoji="1" lang="ja-JP" altLang="en-US" sz="1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おり</a:t>
          </a:r>
          <a:r>
            <a:rPr kumimoji="1" lang="ja-JP" altLang="ja-JP" sz="1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a:t>
          </a:r>
          <a:r>
            <a:rPr kumimoji="1" lang="ja-JP" altLang="en-US" sz="1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令和</a:t>
          </a:r>
          <a:r>
            <a:rPr kumimoji="1" lang="en-US" altLang="ja-JP" sz="1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5</a:t>
          </a:r>
          <a:r>
            <a:rPr kumimoji="1" lang="ja-JP" altLang="en-US" sz="1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年度においても前年度を上回っている</a:t>
          </a:r>
          <a:r>
            <a:rPr kumimoji="1" lang="ja-JP" altLang="ja-JP" sz="1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a:t>
          </a:r>
          <a:endParaRPr kumimoji="0" lang="ja-JP" altLang="ja-JP" sz="11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類似団体内平均値を下回って推移してい</a:t>
          </a:r>
          <a:r>
            <a:rPr kumimoji="1" lang="ja-JP" altLang="en-US" sz="1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る</a:t>
          </a:r>
          <a:r>
            <a:rPr kumimoji="1" lang="ja-JP" altLang="ja-JP" sz="1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のは、計画的な繰上償還や大規模な起債の償還が終了したことなどにより元利償還金が減少したためであるが、平成</a:t>
          </a:r>
          <a:r>
            <a:rPr kumimoji="1" lang="en-US" altLang="ja-JP" sz="1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28</a:t>
          </a:r>
          <a:r>
            <a:rPr kumimoji="1" lang="ja-JP" altLang="ja-JP" sz="1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年度に実施した庁舎耐震改修や観光案内所整備などの大規模事業の元金償還が開始され、公債費は増加傾向にある。</a:t>
          </a:r>
          <a:r>
            <a:rPr kumimoji="1" lang="ja-JP" altLang="en-US" sz="1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さらに、現在建設が進んでいる総合保健福祉施設整備事業や橋りょう更新事業に係る償還も予定されていることから、で</a:t>
          </a:r>
          <a:r>
            <a:rPr kumimoji="1" lang="ja-JP" altLang="ja-JP" sz="1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きる限り新規発行を抑制するよう努めるとともに、繰上償還や借入方法の変更等により償還額の平準化を図っていく。</a:t>
          </a:r>
          <a:endParaRPr kumimoji="0" lang="ja-JP" altLang="ja-JP" sz="11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endParaRPr kumimoji="1" lang="ja-JP" altLang="en-US" sz="1300">
            <a:latin typeface="ＭＳ Ｐ明朝" panose="02020600040205080304" pitchFamily="18" charset="-128"/>
            <a:ea typeface="ＭＳ Ｐ明朝" panose="02020600040205080304" pitchFamily="18" charset="-128"/>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85089</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1114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46989</xdr:rowOff>
    </xdr:from>
    <xdr:to>
      <xdr:col>19</xdr:col>
      <xdr:colOff>187325</xdr:colOff>
      <xdr:row>76</xdr:row>
      <xdr:rowOff>81280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0771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46989</xdr:rowOff>
    </xdr:from>
    <xdr:to>
      <xdr:col>15</xdr:col>
      <xdr:colOff>98425</xdr:colOff>
      <xdr:row>76</xdr:row>
      <xdr:rowOff>96520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0771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96520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3111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50817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167639</xdr:rowOff>
    </xdr:from>
    <xdr:to>
      <xdr:col>15</xdr:col>
      <xdr:colOff>149225</xdr:colOff>
      <xdr:row>76</xdr:row>
      <xdr:rowOff>97789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107967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45720</xdr:rowOff>
    </xdr:from>
    <xdr:to>
      <xdr:col>11</xdr:col>
      <xdr:colOff>60325</xdr:colOff>
      <xdr:row>76</xdr:row>
      <xdr:rowOff>147320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類似団体よりも大幅に上回って推移しており、特に平成</a:t>
          </a:r>
          <a:r>
            <a:rPr kumimoji="1" lang="en-US"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29</a:t>
          </a:r>
          <a:r>
            <a:rPr kumimoji="1" lang="ja-JP"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年度からは下水道事業への繰出基準の見直しにより、さらに拡大している。</a:t>
          </a:r>
          <a:endParaRPr kumimoji="0" lang="ja-JP" altLang="ja-JP" sz="12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一部事務組合負担金が類似団体よりも大きいこと（特に教育部局）により、一部事務組合の発行債に係る元利償還金が、公債費としてでなく、負担金（補助費等）で計上されることが主な要因であると考えられる。</a:t>
          </a:r>
          <a:endParaRPr kumimoji="0" lang="ja-JP" altLang="ja-JP" sz="12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　令和</a:t>
          </a:r>
          <a:r>
            <a:rPr kumimoji="1" lang="en-US"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2</a:t>
          </a:r>
          <a:r>
            <a:rPr kumimoji="1" lang="ja-JP"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年度</a:t>
          </a:r>
          <a:r>
            <a:rPr kumimoji="1" lang="ja-JP" altLang="en-US"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以降</a:t>
          </a:r>
          <a:r>
            <a:rPr kumimoji="1" lang="ja-JP"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は普通交付税が増加したことにより</a:t>
          </a:r>
          <a:r>
            <a:rPr kumimoji="1" lang="ja-JP" altLang="en-US"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令和元年と比較すると</a:t>
          </a:r>
          <a:r>
            <a:rPr kumimoji="1" lang="ja-JP"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大幅な</a:t>
          </a:r>
          <a:r>
            <a:rPr kumimoji="1" lang="ja-JP" altLang="en-US"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改善が見られるが</a:t>
          </a:r>
          <a:r>
            <a:rPr kumimoji="1" lang="ja-JP" altLang="ja-JP" sz="105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、今後、一部事務組合負担金や特別会計への繰出金が増加する見込みであることから、一部事務組合と特別会計の運営状況を注視するとともに、事業の合理化と適切な事業執行に努める。</a:t>
          </a:r>
          <a:endParaRPr kumimoji="1" lang="ja-JP" altLang="en-US" sz="12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58420</xdr:rowOff>
    </xdr:from>
    <xdr:to>
      <xdr:col>82</xdr:col>
      <xdr:colOff>107950</xdr:colOff>
      <xdr:row>79</xdr:row>
      <xdr:rowOff>88900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6029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43180</xdr:rowOff>
    </xdr:from>
    <xdr:to>
      <xdr:col>78</xdr:col>
      <xdr:colOff>69850</xdr:colOff>
      <xdr:row>79</xdr:row>
      <xdr:rowOff>58420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5877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43180</xdr:rowOff>
    </xdr:from>
    <xdr:to>
      <xdr:col>73</xdr:col>
      <xdr:colOff>180975</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58773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24130</xdr:rowOff>
    </xdr:from>
    <xdr:to>
      <xdr:col>69</xdr:col>
      <xdr:colOff>92075</xdr:colOff>
      <xdr:row>82</xdr:row>
      <xdr:rowOff>58420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9115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38100</xdr:rowOff>
    </xdr:from>
    <xdr:to>
      <xdr:col>82</xdr:col>
      <xdr:colOff>158750</xdr:colOff>
      <xdr:row>79</xdr:row>
      <xdr:rowOff>139700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10177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7620</xdr:rowOff>
    </xdr:from>
    <xdr:to>
      <xdr:col>78</xdr:col>
      <xdr:colOff>120650</xdr:colOff>
      <xdr:row>79</xdr:row>
      <xdr:rowOff>109220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93997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638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163830</xdr:rowOff>
    </xdr:from>
    <xdr:to>
      <xdr:col>74</xdr:col>
      <xdr:colOff>31750</xdr:colOff>
      <xdr:row>79</xdr:row>
      <xdr:rowOff>93980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78757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144780</xdr:rowOff>
    </xdr:from>
    <xdr:to>
      <xdr:col>69</xdr:col>
      <xdr:colOff>142875</xdr:colOff>
      <xdr:row>81</xdr:row>
      <xdr:rowOff>74930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59707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82</xdr:row>
      <xdr:rowOff>7620</xdr:rowOff>
    </xdr:from>
    <xdr:to>
      <xdr:col>65</xdr:col>
      <xdr:colOff>53975</xdr:colOff>
      <xdr:row>82</xdr:row>
      <xdr:rowOff>109220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406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82</xdr:row>
      <xdr:rowOff>93997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415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165496</xdr:rowOff>
    </xdr:from>
    <xdr:to>
      <xdr:col>29</xdr:col>
      <xdr:colOff>127000</xdr:colOff>
      <xdr:row>18</xdr:row>
      <xdr:rowOff>21015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27771"/>
          <a:ext cx="647700" cy="26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0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21015</xdr:rowOff>
    </xdr:from>
    <xdr:to>
      <xdr:col>26</xdr:col>
      <xdr:colOff>50800</xdr:colOff>
      <xdr:row>18</xdr:row>
      <xdr:rowOff>21741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54740"/>
          <a:ext cx="698500" cy="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4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21741</xdr:rowOff>
    </xdr:from>
    <xdr:to>
      <xdr:col>22</xdr:col>
      <xdr:colOff>114300</xdr:colOff>
      <xdr:row>18</xdr:row>
      <xdr:rowOff>29902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55466"/>
          <a:ext cx="698500" cy="8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29902</xdr:rowOff>
    </xdr:from>
    <xdr:to>
      <xdr:col>18</xdr:col>
      <xdr:colOff>177800</xdr:colOff>
      <xdr:row>18</xdr:row>
      <xdr:rowOff>45138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63627"/>
          <a:ext cx="698500" cy="15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114696</xdr:rowOff>
    </xdr:from>
    <xdr:to>
      <xdr:col>29</xdr:col>
      <xdr:colOff>177800</xdr:colOff>
      <xdr:row>18</xdr:row>
      <xdr:rowOff>44846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76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86773</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4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141665</xdr:rowOff>
    </xdr:from>
    <xdr:to>
      <xdr:col>26</xdr:col>
      <xdr:colOff>101600</xdr:colOff>
      <xdr:row>18</xdr:row>
      <xdr:rowOff>71815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03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56592</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90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142391</xdr:rowOff>
    </xdr:from>
    <xdr:to>
      <xdr:col>22</xdr:col>
      <xdr:colOff>165100</xdr:colOff>
      <xdr:row>18</xdr:row>
      <xdr:rowOff>72541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04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57318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9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150552</xdr:rowOff>
    </xdr:from>
    <xdr:to>
      <xdr:col>19</xdr:col>
      <xdr:colOff>38100</xdr:colOff>
      <xdr:row>18</xdr:row>
      <xdr:rowOff>80702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12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65479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99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165788</xdr:rowOff>
    </xdr:from>
    <xdr:to>
      <xdr:col>15</xdr:col>
      <xdr:colOff>101600</xdr:colOff>
      <xdr:row>18</xdr:row>
      <xdr:rowOff>95938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28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80715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1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142225</xdr:rowOff>
    </xdr:from>
    <xdr:to>
      <xdr:col>29</xdr:col>
      <xdr:colOff>127000</xdr:colOff>
      <xdr:row>35</xdr:row>
      <xdr:rowOff>164294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52575"/>
          <a:ext cx="647700" cy="22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128801</xdr:rowOff>
    </xdr:from>
    <xdr:to>
      <xdr:col>26</xdr:col>
      <xdr:colOff>50800</xdr:colOff>
      <xdr:row>35</xdr:row>
      <xdr:rowOff>164294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739151"/>
          <a:ext cx="698500" cy="35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128801</xdr:rowOff>
    </xdr:from>
    <xdr:to>
      <xdr:col>22</xdr:col>
      <xdr:colOff>114300</xdr:colOff>
      <xdr:row>35</xdr:row>
      <xdr:rowOff>139107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39151"/>
          <a:ext cx="698500" cy="10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139107</xdr:rowOff>
    </xdr:from>
    <xdr:to>
      <xdr:col>18</xdr:col>
      <xdr:colOff>177800</xdr:colOff>
      <xdr:row>35</xdr:row>
      <xdr:rowOff>166324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749457"/>
          <a:ext cx="698500" cy="27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91425</xdr:rowOff>
    </xdr:from>
    <xdr:to>
      <xdr:col>29</xdr:col>
      <xdr:colOff>177800</xdr:colOff>
      <xdr:row>35</xdr:row>
      <xdr:rowOff>193025</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01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63502</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67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113494</xdr:rowOff>
    </xdr:from>
    <xdr:to>
      <xdr:col>26</xdr:col>
      <xdr:colOff>101600</xdr:colOff>
      <xdr:row>35</xdr:row>
      <xdr:rowOff>215094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23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199871</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10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78001</xdr:rowOff>
    </xdr:from>
    <xdr:to>
      <xdr:col>22</xdr:col>
      <xdr:colOff>165100</xdr:colOff>
      <xdr:row>35</xdr:row>
      <xdr:rowOff>179601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88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189778</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5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88307</xdr:rowOff>
    </xdr:from>
    <xdr:to>
      <xdr:col>19</xdr:col>
      <xdr:colOff>38100</xdr:colOff>
      <xdr:row>35</xdr:row>
      <xdr:rowOff>189907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98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200084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6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115524</xdr:rowOff>
    </xdr:from>
    <xdr:to>
      <xdr:col>15</xdr:col>
      <xdr:colOff>101600</xdr:colOff>
      <xdr:row>35</xdr:row>
      <xdr:rowOff>217124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25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227301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49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3,499
3,465
64.93
4,276,156
4,216,583
45,731
2,342,523
4,190,839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44972</xdr:rowOff>
    </xdr:from>
    <xdr:to>
      <xdr:col>24</xdr:col>
      <xdr:colOff>63500</xdr:colOff>
      <xdr:row>37</xdr:row>
      <xdr:rowOff>66529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88622"/>
          <a:ext cx="838200" cy="2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67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65664</xdr:rowOff>
    </xdr:from>
    <xdr:to>
      <xdr:col>19</xdr:col>
      <xdr:colOff>177800</xdr:colOff>
      <xdr:row>37</xdr:row>
      <xdr:rowOff>66529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409314"/>
          <a:ext cx="8890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65664</xdr:rowOff>
    </xdr:from>
    <xdr:to>
      <xdr:col>15</xdr:col>
      <xdr:colOff>50800</xdr:colOff>
      <xdr:row>37</xdr:row>
      <xdr:rowOff>72770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09314"/>
          <a:ext cx="889000" cy="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72770</xdr:rowOff>
    </xdr:from>
    <xdr:to>
      <xdr:col>10</xdr:col>
      <xdr:colOff>114300</xdr:colOff>
      <xdr:row>37</xdr:row>
      <xdr:rowOff>101230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16420"/>
          <a:ext cx="8890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77399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165622</xdr:rowOff>
    </xdr:from>
    <xdr:to>
      <xdr:col>24</xdr:col>
      <xdr:colOff>114300</xdr:colOff>
      <xdr:row>37</xdr:row>
      <xdr:rowOff>95772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3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80549</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52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15729</xdr:rowOff>
    </xdr:from>
    <xdr:to>
      <xdr:col>20</xdr:col>
      <xdr:colOff>38100</xdr:colOff>
      <xdr:row>37</xdr:row>
      <xdr:rowOff>117329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5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108456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52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14864</xdr:rowOff>
    </xdr:from>
    <xdr:to>
      <xdr:col>15</xdr:col>
      <xdr:colOff>101600</xdr:colOff>
      <xdr:row>37</xdr:row>
      <xdr:rowOff>116464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5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107591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5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21970</xdr:rowOff>
    </xdr:from>
    <xdr:to>
      <xdr:col>10</xdr:col>
      <xdr:colOff>165100</xdr:colOff>
      <xdr:row>37</xdr:row>
      <xdr:rowOff>123570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114697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58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50430</xdr:rowOff>
    </xdr:from>
    <xdr:to>
      <xdr:col>6</xdr:col>
      <xdr:colOff>38100</xdr:colOff>
      <xdr:row>37</xdr:row>
      <xdr:rowOff>152030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143157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8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94226</xdr:rowOff>
    </xdr:from>
    <xdr:to>
      <xdr:col>24</xdr:col>
      <xdr:colOff>63500</xdr:colOff>
      <xdr:row>58</xdr:row>
      <xdr:rowOff>102809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10038326"/>
          <a:ext cx="838200" cy="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98872</xdr:rowOff>
    </xdr:from>
    <xdr:to>
      <xdr:col>19</xdr:col>
      <xdr:colOff>177800</xdr:colOff>
      <xdr:row>58</xdr:row>
      <xdr:rowOff>102809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10042972"/>
          <a:ext cx="8890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98872</xdr:rowOff>
    </xdr:from>
    <xdr:to>
      <xdr:col>15</xdr:col>
      <xdr:colOff>50800</xdr:colOff>
      <xdr:row>58</xdr:row>
      <xdr:rowOff>117371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42972"/>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157395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102433</xdr:rowOff>
    </xdr:from>
    <xdr:to>
      <xdr:col>10</xdr:col>
      <xdr:colOff>114300</xdr:colOff>
      <xdr:row>58</xdr:row>
      <xdr:rowOff>117371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10046533"/>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4485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0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43426</xdr:rowOff>
    </xdr:from>
    <xdr:to>
      <xdr:col>24</xdr:col>
      <xdr:colOff>114300</xdr:colOff>
      <xdr:row>58</xdr:row>
      <xdr:rowOff>145026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8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129803</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90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52009</xdr:rowOff>
    </xdr:from>
    <xdr:to>
      <xdr:col>20</xdr:col>
      <xdr:colOff>38100</xdr:colOff>
      <xdr:row>58</xdr:row>
      <xdr:rowOff>153609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9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144736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1008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48072</xdr:rowOff>
    </xdr:from>
    <xdr:to>
      <xdr:col>15</xdr:col>
      <xdr:colOff>101600</xdr:colOff>
      <xdr:row>58</xdr:row>
      <xdr:rowOff>149672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9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140799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08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66571</xdr:rowOff>
    </xdr:from>
    <xdr:to>
      <xdr:col>10</xdr:col>
      <xdr:colOff>165100</xdr:colOff>
      <xdr:row>58</xdr:row>
      <xdr:rowOff>168171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1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159298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10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51633</xdr:rowOff>
    </xdr:from>
    <xdr:to>
      <xdr:col>6</xdr:col>
      <xdr:colOff>38100</xdr:colOff>
      <xdr:row>58</xdr:row>
      <xdr:rowOff>153233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9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144360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8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71802</xdr:rowOff>
    </xdr:from>
    <xdr:to>
      <xdr:col>24</xdr:col>
      <xdr:colOff>63500</xdr:colOff>
      <xdr:row>78</xdr:row>
      <xdr:rowOff>104487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44902"/>
          <a:ext cx="838200" cy="3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71802</xdr:rowOff>
    </xdr:from>
    <xdr:to>
      <xdr:col>19</xdr:col>
      <xdr:colOff>177800</xdr:colOff>
      <xdr:row>78</xdr:row>
      <xdr:rowOff>127200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44902"/>
          <a:ext cx="889000" cy="5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127200</xdr:rowOff>
    </xdr:from>
    <xdr:to>
      <xdr:col>15</xdr:col>
      <xdr:colOff>50800</xdr:colOff>
      <xdr:row>78</xdr:row>
      <xdr:rowOff>129170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500300"/>
          <a:ext cx="889000" cy="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129170</xdr:rowOff>
    </xdr:from>
    <xdr:to>
      <xdr:col>10</xdr:col>
      <xdr:colOff>114300</xdr:colOff>
      <xdr:row>78</xdr:row>
      <xdr:rowOff>137195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502270"/>
          <a:ext cx="889000" cy="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53687</xdr:rowOff>
    </xdr:from>
    <xdr:to>
      <xdr:col>24</xdr:col>
      <xdr:colOff>114300</xdr:colOff>
      <xdr:row>78</xdr:row>
      <xdr:rowOff>155287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2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140064</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4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21002</xdr:rowOff>
    </xdr:from>
    <xdr:to>
      <xdr:col>20</xdr:col>
      <xdr:colOff>38100</xdr:colOff>
      <xdr:row>78</xdr:row>
      <xdr:rowOff>122602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9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113729</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76400</xdr:rowOff>
    </xdr:from>
    <xdr:to>
      <xdr:col>15</xdr:col>
      <xdr:colOff>101600</xdr:colOff>
      <xdr:row>79</xdr:row>
      <xdr:rowOff>6550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169127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4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78370</xdr:rowOff>
    </xdr:from>
    <xdr:to>
      <xdr:col>10</xdr:col>
      <xdr:colOff>165100</xdr:colOff>
      <xdr:row>79</xdr:row>
      <xdr:rowOff>8520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5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171097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4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86395</xdr:rowOff>
    </xdr:from>
    <xdr:to>
      <xdr:col>6</xdr:col>
      <xdr:colOff>38100</xdr:colOff>
      <xdr:row>79</xdr:row>
      <xdr:rowOff>16545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5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7672</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41017" y="13552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37889</xdr:rowOff>
    </xdr:from>
    <xdr:to>
      <xdr:col>24</xdr:col>
      <xdr:colOff>63500</xdr:colOff>
      <xdr:row>96</xdr:row>
      <xdr:rowOff>107651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497089"/>
          <a:ext cx="838200" cy="6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152250</xdr:rowOff>
    </xdr:from>
    <xdr:to>
      <xdr:col>19</xdr:col>
      <xdr:colOff>177800</xdr:colOff>
      <xdr:row>96</xdr:row>
      <xdr:rowOff>107651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440000"/>
          <a:ext cx="889000" cy="12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152250</xdr:rowOff>
    </xdr:from>
    <xdr:to>
      <xdr:col>15</xdr:col>
      <xdr:colOff>50800</xdr:colOff>
      <xdr:row>96</xdr:row>
      <xdr:rowOff>168008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40000"/>
          <a:ext cx="889000" cy="18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154293</xdr:rowOff>
    </xdr:from>
    <xdr:to>
      <xdr:col>10</xdr:col>
      <xdr:colOff>114300</xdr:colOff>
      <xdr:row>96</xdr:row>
      <xdr:rowOff>168008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61349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158539</xdr:rowOff>
    </xdr:from>
    <xdr:to>
      <xdr:col>24</xdr:col>
      <xdr:colOff>114300</xdr:colOff>
      <xdr:row>96</xdr:row>
      <xdr:rowOff>88689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4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136966</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2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56851</xdr:rowOff>
    </xdr:from>
    <xdr:to>
      <xdr:col>20</xdr:col>
      <xdr:colOff>38100</xdr:colOff>
      <xdr:row>96</xdr:row>
      <xdr:rowOff>158451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149578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60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101450</xdr:rowOff>
    </xdr:from>
    <xdr:to>
      <xdr:col>15</xdr:col>
      <xdr:colOff>101600</xdr:colOff>
      <xdr:row>96</xdr:row>
      <xdr:rowOff>31600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3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22727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48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117208</xdr:rowOff>
    </xdr:from>
    <xdr:to>
      <xdr:col>10</xdr:col>
      <xdr:colOff>165100</xdr:colOff>
      <xdr:row>97</xdr:row>
      <xdr:rowOff>47358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7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38485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6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103493</xdr:rowOff>
    </xdr:from>
    <xdr:to>
      <xdr:col>6</xdr:col>
      <xdr:colOff>38100</xdr:colOff>
      <xdr:row>97</xdr:row>
      <xdr:rowOff>33643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6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24770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5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96800</xdr:rowOff>
    </xdr:from>
    <xdr:to>
      <xdr:col>55</xdr:col>
      <xdr:colOff>0</xdr:colOff>
      <xdr:row>36</xdr:row>
      <xdr:rowOff>113586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269000"/>
          <a:ext cx="838200" cy="1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96800</xdr:rowOff>
    </xdr:from>
    <xdr:to>
      <xdr:col>50</xdr:col>
      <xdr:colOff>114300</xdr:colOff>
      <xdr:row>36</xdr:row>
      <xdr:rowOff>118200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269000"/>
          <a:ext cx="889000" cy="2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52264</xdr:rowOff>
    </xdr:from>
    <xdr:to>
      <xdr:col>45</xdr:col>
      <xdr:colOff>177800</xdr:colOff>
      <xdr:row>36</xdr:row>
      <xdr:rowOff>118200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053014"/>
          <a:ext cx="889000" cy="23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52264</xdr:rowOff>
    </xdr:from>
    <xdr:to>
      <xdr:col>41</xdr:col>
      <xdr:colOff>50800</xdr:colOff>
      <xdr:row>36</xdr:row>
      <xdr:rowOff>135175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053014"/>
          <a:ext cx="889000" cy="25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129931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50559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62786</xdr:rowOff>
    </xdr:from>
    <xdr:to>
      <xdr:col>55</xdr:col>
      <xdr:colOff>50800</xdr:colOff>
      <xdr:row>36</xdr:row>
      <xdr:rowOff>164386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41213</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13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46000</xdr:rowOff>
    </xdr:from>
    <xdr:to>
      <xdr:col>50</xdr:col>
      <xdr:colOff>165100</xdr:colOff>
      <xdr:row>36</xdr:row>
      <xdr:rowOff>147600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138727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310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67400</xdr:rowOff>
    </xdr:from>
    <xdr:to>
      <xdr:col>46</xdr:col>
      <xdr:colOff>38100</xdr:colOff>
      <xdr:row>36</xdr:row>
      <xdr:rowOff>169000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3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160127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332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1464</xdr:rowOff>
    </xdr:from>
    <xdr:to>
      <xdr:col>41</xdr:col>
      <xdr:colOff>101600</xdr:colOff>
      <xdr:row>35</xdr:row>
      <xdr:rowOff>103064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00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119591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77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84375</xdr:rowOff>
    </xdr:from>
    <xdr:to>
      <xdr:col>36</xdr:col>
      <xdr:colOff>165100</xdr:colOff>
      <xdr:row>37</xdr:row>
      <xdr:rowOff>14525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5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31052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031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878</xdr:rowOff>
    </xdr:from>
    <xdr:to>
      <xdr:col>55</xdr:col>
      <xdr:colOff>0</xdr:colOff>
      <xdr:row>58</xdr:row>
      <xdr:rowOff>32792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944978"/>
          <a:ext cx="838200" cy="3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32792</xdr:rowOff>
    </xdr:from>
    <xdr:to>
      <xdr:col>50</xdr:col>
      <xdr:colOff>114300</xdr:colOff>
      <xdr:row>58</xdr:row>
      <xdr:rowOff>131142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76892"/>
          <a:ext cx="889000" cy="9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131142</xdr:rowOff>
    </xdr:from>
    <xdr:to>
      <xdr:col>45</xdr:col>
      <xdr:colOff>177800</xdr:colOff>
      <xdr:row>58</xdr:row>
      <xdr:rowOff>158506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75242"/>
          <a:ext cx="889000" cy="2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158506</xdr:rowOff>
    </xdr:from>
    <xdr:to>
      <xdr:col>41</xdr:col>
      <xdr:colOff>50800</xdr:colOff>
      <xdr:row>58</xdr:row>
      <xdr:rowOff>169522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102606"/>
          <a:ext cx="889000" cy="1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78726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121528</xdr:rowOff>
    </xdr:from>
    <xdr:to>
      <xdr:col>55</xdr:col>
      <xdr:colOff>50800</xdr:colOff>
      <xdr:row>58</xdr:row>
      <xdr:rowOff>51678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9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99955</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872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153442</xdr:rowOff>
    </xdr:from>
    <xdr:to>
      <xdr:col>50</xdr:col>
      <xdr:colOff>165100</xdr:colOff>
      <xdr:row>58</xdr:row>
      <xdr:rowOff>83592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2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74719</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1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80342</xdr:rowOff>
    </xdr:from>
    <xdr:to>
      <xdr:col>46</xdr:col>
      <xdr:colOff>38100</xdr:colOff>
      <xdr:row>59</xdr:row>
      <xdr:rowOff>10492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2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1619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11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107706</xdr:rowOff>
    </xdr:from>
    <xdr:to>
      <xdr:col>41</xdr:col>
      <xdr:colOff>101600</xdr:colOff>
      <xdr:row>59</xdr:row>
      <xdr:rowOff>37856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5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28983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14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118722</xdr:rowOff>
    </xdr:from>
    <xdr:to>
      <xdr:col>36</xdr:col>
      <xdr:colOff>165100</xdr:colOff>
      <xdr:row>59</xdr:row>
      <xdr:rowOff>48872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6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39999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15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39553</xdr:rowOff>
    </xdr:from>
    <xdr:to>
      <xdr:col>55</xdr:col>
      <xdr:colOff>0</xdr:colOff>
      <xdr:row>79</xdr:row>
      <xdr:rowOff>88844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12653"/>
          <a:ext cx="838200" cy="22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121632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94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88844</xdr:rowOff>
    </xdr:from>
    <xdr:to>
      <xdr:col>50</xdr:col>
      <xdr:colOff>114300</xdr:colOff>
      <xdr:row>79</xdr:row>
      <xdr:rowOff>94898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633394"/>
          <a:ext cx="889000" cy="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82322</xdr:rowOff>
    </xdr:from>
    <xdr:to>
      <xdr:col>45</xdr:col>
      <xdr:colOff>177800</xdr:colOff>
      <xdr:row>79</xdr:row>
      <xdr:rowOff>94898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626872"/>
          <a:ext cx="889000" cy="1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77050</xdr:rowOff>
    </xdr:from>
    <xdr:to>
      <xdr:col>41</xdr:col>
      <xdr:colOff>50800</xdr:colOff>
      <xdr:row>79</xdr:row>
      <xdr:rowOff>82322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621600"/>
          <a:ext cx="889000" cy="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160203</xdr:rowOff>
    </xdr:from>
    <xdr:to>
      <xdr:col>55</xdr:col>
      <xdr:colOff>50800</xdr:colOff>
      <xdr:row>78</xdr:row>
      <xdr:rowOff>90353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6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11630</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1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38044</xdr:rowOff>
    </xdr:from>
    <xdr:to>
      <xdr:col>50</xdr:col>
      <xdr:colOff>165100</xdr:colOff>
      <xdr:row>79</xdr:row>
      <xdr:rowOff>139644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8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130771</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7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44098</xdr:rowOff>
    </xdr:from>
    <xdr:to>
      <xdr:col>46</xdr:col>
      <xdr:colOff>38100</xdr:colOff>
      <xdr:row>79</xdr:row>
      <xdr:rowOff>145698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8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136825</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8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31522</xdr:rowOff>
    </xdr:from>
    <xdr:to>
      <xdr:col>41</xdr:col>
      <xdr:colOff>101600</xdr:colOff>
      <xdr:row>79</xdr:row>
      <xdr:rowOff>133122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7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124249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6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26250</xdr:rowOff>
    </xdr:from>
    <xdr:to>
      <xdr:col>36</xdr:col>
      <xdr:colOff>165100</xdr:colOff>
      <xdr:row>79</xdr:row>
      <xdr:rowOff>127850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7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118977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6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22749</xdr:rowOff>
    </xdr:from>
    <xdr:to>
      <xdr:col>55</xdr:col>
      <xdr:colOff>0</xdr:colOff>
      <xdr:row>99</xdr:row>
      <xdr:rowOff>25657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824849"/>
          <a:ext cx="838200" cy="17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22749</xdr:rowOff>
    </xdr:from>
    <xdr:to>
      <xdr:col>50</xdr:col>
      <xdr:colOff>114300</xdr:colOff>
      <xdr:row>98</xdr:row>
      <xdr:rowOff>157497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824849"/>
          <a:ext cx="889000" cy="1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137391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9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157497</xdr:rowOff>
    </xdr:from>
    <xdr:to>
      <xdr:col>45</xdr:col>
      <xdr:colOff>177800</xdr:colOff>
      <xdr:row>99</xdr:row>
      <xdr:rowOff>36339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959597"/>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36339</xdr:rowOff>
    </xdr:from>
    <xdr:to>
      <xdr:col>41</xdr:col>
      <xdr:colOff>50800</xdr:colOff>
      <xdr:row>99</xdr:row>
      <xdr:rowOff>57640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7009889"/>
          <a:ext cx="889000" cy="2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146307</xdr:rowOff>
    </xdr:from>
    <xdr:to>
      <xdr:col>55</xdr:col>
      <xdr:colOff>50800</xdr:colOff>
      <xdr:row>99</xdr:row>
      <xdr:rowOff>76457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4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61234</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6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143399</xdr:rowOff>
    </xdr:from>
    <xdr:to>
      <xdr:col>50</xdr:col>
      <xdr:colOff>165100</xdr:colOff>
      <xdr:row>98</xdr:row>
      <xdr:rowOff>73549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7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90076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549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106697</xdr:rowOff>
    </xdr:from>
    <xdr:to>
      <xdr:col>46</xdr:col>
      <xdr:colOff>38100</xdr:colOff>
      <xdr:row>99</xdr:row>
      <xdr:rowOff>36847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0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27974</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7001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156989</xdr:rowOff>
    </xdr:from>
    <xdr:to>
      <xdr:col>41</xdr:col>
      <xdr:colOff>101600</xdr:colOff>
      <xdr:row>99</xdr:row>
      <xdr:rowOff>87139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5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78266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5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6840</xdr:rowOff>
    </xdr:from>
    <xdr:to>
      <xdr:col>36</xdr:col>
      <xdr:colOff>165100</xdr:colOff>
      <xdr:row>99</xdr:row>
      <xdr:rowOff>108440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99567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7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35916</xdr:rowOff>
    </xdr:from>
    <xdr:to>
      <xdr:col>85</xdr:col>
      <xdr:colOff>127000</xdr:colOff>
      <xdr:row>39</xdr:row>
      <xdr:rowOff>42083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722466"/>
          <a:ext cx="838200" cy="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37941</xdr:rowOff>
    </xdr:from>
    <xdr:to>
      <xdr:col>81</xdr:col>
      <xdr:colOff>50800</xdr:colOff>
      <xdr:row>39</xdr:row>
      <xdr:rowOff>42083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24491"/>
          <a:ext cx="889000" cy="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30278</xdr:rowOff>
    </xdr:from>
    <xdr:to>
      <xdr:col>76</xdr:col>
      <xdr:colOff>114300</xdr:colOff>
      <xdr:row>39</xdr:row>
      <xdr:rowOff>37941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16828"/>
          <a:ext cx="889000" cy="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17160</xdr:rowOff>
    </xdr:from>
    <xdr:to>
      <xdr:col>71</xdr:col>
      <xdr:colOff>177800</xdr:colOff>
      <xdr:row>39</xdr:row>
      <xdr:rowOff>30278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03710"/>
          <a:ext cx="889000" cy="1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156566</xdr:rowOff>
    </xdr:from>
    <xdr:to>
      <xdr:col>85</xdr:col>
      <xdr:colOff>177800</xdr:colOff>
      <xdr:row>39</xdr:row>
      <xdr:rowOff>86716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7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162733</xdr:rowOff>
    </xdr:from>
    <xdr:to>
      <xdr:col>81</xdr:col>
      <xdr:colOff>101600</xdr:colOff>
      <xdr:row>39</xdr:row>
      <xdr:rowOff>92883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7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84010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77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158591</xdr:rowOff>
    </xdr:from>
    <xdr:to>
      <xdr:col>76</xdr:col>
      <xdr:colOff>165100</xdr:colOff>
      <xdr:row>39</xdr:row>
      <xdr:rowOff>88741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7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79868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76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150928</xdr:rowOff>
    </xdr:from>
    <xdr:to>
      <xdr:col>72</xdr:col>
      <xdr:colOff>38100</xdr:colOff>
      <xdr:row>39</xdr:row>
      <xdr:rowOff>81078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6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72205</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6111" y="675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137810</xdr:rowOff>
    </xdr:from>
    <xdr:to>
      <xdr:col>67</xdr:col>
      <xdr:colOff>101600</xdr:colOff>
      <xdr:row>39</xdr:row>
      <xdr:rowOff>67960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5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59087</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74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10731</xdr:rowOff>
    </xdr:from>
    <xdr:to>
      <xdr:col>85</xdr:col>
      <xdr:colOff>127000</xdr:colOff>
      <xdr:row>78</xdr:row>
      <xdr:rowOff>19011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383831"/>
          <a:ext cx="838200" cy="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19011</xdr:rowOff>
    </xdr:from>
    <xdr:to>
      <xdr:col>81</xdr:col>
      <xdr:colOff>50800</xdr:colOff>
      <xdr:row>78</xdr:row>
      <xdr:rowOff>31434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392111"/>
          <a:ext cx="889000" cy="1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31434</xdr:rowOff>
    </xdr:from>
    <xdr:to>
      <xdr:col>76</xdr:col>
      <xdr:colOff>114300</xdr:colOff>
      <xdr:row>78</xdr:row>
      <xdr:rowOff>41411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404534"/>
          <a:ext cx="889000" cy="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30085</xdr:rowOff>
    </xdr:from>
    <xdr:to>
      <xdr:col>71</xdr:col>
      <xdr:colOff>177800</xdr:colOff>
      <xdr:row>78</xdr:row>
      <xdr:rowOff>41411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403185"/>
          <a:ext cx="889000" cy="1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131381</xdr:rowOff>
    </xdr:from>
    <xdr:to>
      <xdr:col>85</xdr:col>
      <xdr:colOff>177800</xdr:colOff>
      <xdr:row>78</xdr:row>
      <xdr:rowOff>61531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3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109808</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1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139661</xdr:rowOff>
    </xdr:from>
    <xdr:to>
      <xdr:col>81</xdr:col>
      <xdr:colOff>101600</xdr:colOff>
      <xdr:row>78</xdr:row>
      <xdr:rowOff>69811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4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60938</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434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152084</xdr:rowOff>
    </xdr:from>
    <xdr:to>
      <xdr:col>76</xdr:col>
      <xdr:colOff>165100</xdr:colOff>
      <xdr:row>78</xdr:row>
      <xdr:rowOff>82234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5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73361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44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162061</xdr:rowOff>
    </xdr:from>
    <xdr:to>
      <xdr:col>72</xdr:col>
      <xdr:colOff>38100</xdr:colOff>
      <xdr:row>78</xdr:row>
      <xdr:rowOff>92211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6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83338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45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150735</xdr:rowOff>
    </xdr:from>
    <xdr:to>
      <xdr:col>67</xdr:col>
      <xdr:colOff>101600</xdr:colOff>
      <xdr:row>78</xdr:row>
      <xdr:rowOff>80885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5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72012</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4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62974</xdr:rowOff>
    </xdr:from>
    <xdr:to>
      <xdr:col>85</xdr:col>
      <xdr:colOff>127000</xdr:colOff>
      <xdr:row>98</xdr:row>
      <xdr:rowOff>80563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865074"/>
          <a:ext cx="838200" cy="1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60128</xdr:rowOff>
    </xdr:from>
    <xdr:to>
      <xdr:col>81</xdr:col>
      <xdr:colOff>50800</xdr:colOff>
      <xdr:row>98</xdr:row>
      <xdr:rowOff>62974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862228"/>
          <a:ext cx="889000" cy="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107297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90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60128</xdr:rowOff>
    </xdr:from>
    <xdr:to>
      <xdr:col>76</xdr:col>
      <xdr:colOff>114300</xdr:colOff>
      <xdr:row>98</xdr:row>
      <xdr:rowOff>154490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62228"/>
          <a:ext cx="889000" cy="9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5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154490</xdr:rowOff>
    </xdr:from>
    <xdr:to>
      <xdr:col>71</xdr:col>
      <xdr:colOff>177800</xdr:colOff>
      <xdr:row>99</xdr:row>
      <xdr:rowOff>9434</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56590"/>
          <a:ext cx="889000" cy="2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29763</xdr:rowOff>
    </xdr:from>
    <xdr:to>
      <xdr:col>85</xdr:col>
      <xdr:colOff>177800</xdr:colOff>
      <xdr:row>98</xdr:row>
      <xdr:rowOff>131363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3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1517</xdr:rowOff>
    </xdr:from>
    <xdr:ext cx="599010"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0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12174</xdr:rowOff>
    </xdr:from>
    <xdr:to>
      <xdr:col>81</xdr:col>
      <xdr:colOff>101600</xdr:colOff>
      <xdr:row>98</xdr:row>
      <xdr:rowOff>113774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130301</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181795" y="1658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9328</xdr:rowOff>
    </xdr:from>
    <xdr:to>
      <xdr:col>76</xdr:col>
      <xdr:colOff>165100</xdr:colOff>
      <xdr:row>98</xdr:row>
      <xdr:rowOff>110928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1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102055</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90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103690</xdr:rowOff>
    </xdr:from>
    <xdr:to>
      <xdr:col>72</xdr:col>
      <xdr:colOff>38100</xdr:colOff>
      <xdr:row>99</xdr:row>
      <xdr:rowOff>33840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0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24967</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99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130084</xdr:rowOff>
    </xdr:from>
    <xdr:to>
      <xdr:col>67</xdr:col>
      <xdr:colOff>101600</xdr:colOff>
      <xdr:row>99</xdr:row>
      <xdr:rowOff>60234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3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51361</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702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93965</xdr:rowOff>
    </xdr:from>
    <xdr:to>
      <xdr:col>116</xdr:col>
      <xdr:colOff>63500</xdr:colOff>
      <xdr:row>76</xdr:row>
      <xdr:rowOff>114508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124165"/>
          <a:ext cx="838200" cy="2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93965</xdr:rowOff>
    </xdr:from>
    <xdr:to>
      <xdr:col>111</xdr:col>
      <xdr:colOff>177800</xdr:colOff>
      <xdr:row>76</xdr:row>
      <xdr:rowOff>107913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124165"/>
          <a:ext cx="889000" cy="1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153371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1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83852</xdr:rowOff>
    </xdr:from>
    <xdr:to>
      <xdr:col>107</xdr:col>
      <xdr:colOff>50800</xdr:colOff>
      <xdr:row>76</xdr:row>
      <xdr:rowOff>107913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114052"/>
          <a:ext cx="889000" cy="2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83852</xdr:rowOff>
    </xdr:from>
    <xdr:to>
      <xdr:col>102</xdr:col>
      <xdr:colOff>114300</xdr:colOff>
      <xdr:row>76</xdr:row>
      <xdr:rowOff>147312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114052"/>
          <a:ext cx="889000" cy="6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34194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63708</xdr:rowOff>
    </xdr:from>
    <xdr:to>
      <xdr:col>116</xdr:col>
      <xdr:colOff>114300</xdr:colOff>
      <xdr:row>76</xdr:row>
      <xdr:rowOff>165308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9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86586</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945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43165</xdr:rowOff>
    </xdr:from>
    <xdr:to>
      <xdr:col>112</xdr:col>
      <xdr:colOff>38100</xdr:colOff>
      <xdr:row>76</xdr:row>
      <xdr:rowOff>144765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07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161292</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84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57113</xdr:rowOff>
    </xdr:from>
    <xdr:to>
      <xdr:col>107</xdr:col>
      <xdr:colOff>101600</xdr:colOff>
      <xdr:row>76</xdr:row>
      <xdr:rowOff>158713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8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3790</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862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33052</xdr:rowOff>
    </xdr:from>
    <xdr:to>
      <xdr:col>102</xdr:col>
      <xdr:colOff>165100</xdr:colOff>
      <xdr:row>76</xdr:row>
      <xdr:rowOff>134652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6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151180</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83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96512</xdr:rowOff>
    </xdr:from>
    <xdr:to>
      <xdr:col>98</xdr:col>
      <xdr:colOff>38100</xdr:colOff>
      <xdr:row>77</xdr:row>
      <xdr:rowOff>26662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2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17789</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3219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歳出決算総額は、住民一人当たり</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1,205,082</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円となり、前年度</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1,179,463</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円と比較し、</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25,619</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円の増となったが、概ねすべての費目で類似団体内平均を下回っているが、</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総合保健福祉施設</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整備事業</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に係る建設工事</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により普通建設事業費</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（新規整備）</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が</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約</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3</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倍</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とな</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り</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類似団体内平均を</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大きく</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上回っている。</a:t>
          </a:r>
          <a:endParaRPr lang="ja-JP" altLang="ja-JP" sz="1400">
            <a:effectLst/>
            <a:latin typeface="ＭＳ Ｐ明朝" panose="02020600040205080304" pitchFamily="18" charset="-128"/>
            <a:ea typeface="ＭＳ Ｐ明朝" panose="02020600040205080304" pitchFamily="18" charset="-128"/>
          </a:endParaRPr>
        </a:p>
        <a:p>
          <a:pPr eaLnBrk="1" fontAlgn="auto" latinLnBrk="0" hangingPunct="1"/>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主な構成項目は、</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普通建設事業費、</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補助費等、人件費、繰出金、公債費</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、積立金</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、物件費の順となっている。</a:t>
          </a:r>
          <a:endParaRPr lang="ja-JP" altLang="ja-JP" sz="1400">
            <a:effectLst/>
            <a:latin typeface="ＭＳ Ｐ明朝" panose="02020600040205080304" pitchFamily="18" charset="-128"/>
            <a:ea typeface="ＭＳ Ｐ明朝" panose="02020600040205080304" pitchFamily="18" charset="-128"/>
          </a:endParaRPr>
        </a:p>
        <a:p>
          <a:pPr eaLnBrk="1" fontAlgn="auto" latinLnBrk="0" hangingPunct="1"/>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19.4</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％を占める</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補助費等は相楽東部広域連合に教育部局を移管しているため、例年、類似団体平均値を上回っていたが、他団体でコロナ対策関連</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や物価高騰対策関連</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の補助金や支援金を給付したことにより、令和</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3</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年度から類似団体内平均値を下回ったと考えられる。また普通建設事業費においては、</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建築工事に</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着工した総合保健福祉施設整備事業や橋りょう整備事業等により前年度より大幅な増加となっている。</a:t>
          </a:r>
          <a:endParaRPr lang="ja-JP" altLang="ja-JP" sz="1400">
            <a:effectLst/>
            <a:latin typeface="ＭＳ Ｐ明朝" panose="02020600040205080304" pitchFamily="18" charset="-128"/>
            <a:ea typeface="ＭＳ Ｐ明朝" panose="02020600040205080304" pitchFamily="18" charset="-128"/>
          </a:endParaRPr>
        </a:p>
        <a:p>
          <a:pPr eaLnBrk="1" fontAlgn="auto" latinLnBrk="0" hangingPunct="1"/>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積立金においては、</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現在建築工事を行っている</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総合保健福祉施設整備や橋りょう整備など大規模事業を予定しているため、減債基金への積立を実施したため</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令和</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3</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年度から高い数値を維持している</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a:t>
          </a:r>
          <a:endParaRPr lang="ja-JP" altLang="ja-JP" sz="1400">
            <a:effectLst/>
            <a:latin typeface="ＭＳ Ｐ明朝" panose="02020600040205080304" pitchFamily="18" charset="-128"/>
            <a:ea typeface="ＭＳ Ｐ明朝" panose="02020600040205080304" pitchFamily="18" charset="-128"/>
          </a:endParaRPr>
        </a:p>
        <a:p>
          <a:pPr eaLnBrk="1" fontAlgn="auto" latinLnBrk="0" hangingPunct="1"/>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基金への積立を着実に行い、できる限り地方債発行を抑制しながら、特別会計や一部事務組合の動向も注視しつつ、計画的かつ適切な事業の執行に努める。</a:t>
          </a:r>
          <a:endParaRPr lang="ja-JP" altLang="ja-JP" sz="1400">
            <a:effectLst/>
            <a:latin typeface="ＭＳ Ｐ明朝" panose="02020600040205080304" pitchFamily="18" charset="-128"/>
            <a:ea typeface="ＭＳ Ｐ明朝" panose="02020600040205080304" pitchFamily="18"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京都府和束町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3,499
3,465
64.93
4,276,156
4,216,583
45,731
2,342,523
4,190,839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111601</xdr:rowOff>
    </xdr:from>
    <xdr:to>
      <xdr:col>24</xdr:col>
      <xdr:colOff>63500</xdr:colOff>
      <xdr:row>37</xdr:row>
      <xdr:rowOff>122098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55251"/>
          <a:ext cx="8382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3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122098</xdr:rowOff>
    </xdr:from>
    <xdr:to>
      <xdr:col>19</xdr:col>
      <xdr:colOff>177800</xdr:colOff>
      <xdr:row>37</xdr:row>
      <xdr:rowOff>125489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65748"/>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121755</xdr:rowOff>
    </xdr:from>
    <xdr:to>
      <xdr:col>15</xdr:col>
      <xdr:colOff>50800</xdr:colOff>
      <xdr:row>37</xdr:row>
      <xdr:rowOff>125489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65405"/>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121755</xdr:rowOff>
    </xdr:from>
    <xdr:to>
      <xdr:col>10</xdr:col>
      <xdr:colOff>114300</xdr:colOff>
      <xdr:row>37</xdr:row>
      <xdr:rowOff>126670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65405"/>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116806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60801</xdr:rowOff>
    </xdr:from>
    <xdr:to>
      <xdr:col>24</xdr:col>
      <xdr:colOff>114300</xdr:colOff>
      <xdr:row>37</xdr:row>
      <xdr:rowOff>162401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0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147178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1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71298</xdr:rowOff>
    </xdr:from>
    <xdr:to>
      <xdr:col>20</xdr:col>
      <xdr:colOff>38100</xdr:colOff>
      <xdr:row>38</xdr:row>
      <xdr:rowOff>1448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1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164025</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0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74689</xdr:rowOff>
    </xdr:from>
    <xdr:to>
      <xdr:col>15</xdr:col>
      <xdr:colOff>101600</xdr:colOff>
      <xdr:row>38</xdr:row>
      <xdr:rowOff>4838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183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167415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1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70955</xdr:rowOff>
    </xdr:from>
    <xdr:to>
      <xdr:col>10</xdr:col>
      <xdr:colOff>165100</xdr:colOff>
      <xdr:row>38</xdr:row>
      <xdr:rowOff>1105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1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163682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0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75870</xdr:rowOff>
    </xdr:from>
    <xdr:to>
      <xdr:col>6</xdr:col>
      <xdr:colOff>38100</xdr:colOff>
      <xdr:row>38</xdr:row>
      <xdr:rowOff>6020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168597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1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40469</xdr:rowOff>
    </xdr:from>
    <xdr:to>
      <xdr:col>24</xdr:col>
      <xdr:colOff>63500</xdr:colOff>
      <xdr:row>57</xdr:row>
      <xdr:rowOff>58266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3797300" y="9813119"/>
          <a:ext cx="838200" cy="1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57134</xdr:rowOff>
    </xdr:from>
    <xdr:to>
      <xdr:col>19</xdr:col>
      <xdr:colOff>177800</xdr:colOff>
      <xdr:row>57</xdr:row>
      <xdr:rowOff>58266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908300" y="9829784"/>
          <a:ext cx="889000" cy="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28534</xdr:rowOff>
    </xdr:from>
    <xdr:to>
      <xdr:col>15</xdr:col>
      <xdr:colOff>50800</xdr:colOff>
      <xdr:row>57</xdr:row>
      <xdr:rowOff>57134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801184"/>
          <a:ext cx="889000" cy="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52957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48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28534</xdr:rowOff>
    </xdr:from>
    <xdr:to>
      <xdr:col>10</xdr:col>
      <xdr:colOff>114300</xdr:colOff>
      <xdr:row>57</xdr:row>
      <xdr:rowOff>99451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801184"/>
          <a:ext cx="889000" cy="7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102319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53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161119</xdr:rowOff>
    </xdr:from>
    <xdr:to>
      <xdr:col>24</xdr:col>
      <xdr:colOff>114300</xdr:colOff>
      <xdr:row>57</xdr:row>
      <xdr:rowOff>91269</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76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90220</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69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7466</xdr:rowOff>
    </xdr:from>
    <xdr:to>
      <xdr:col>20</xdr:col>
      <xdr:colOff>38100</xdr:colOff>
      <xdr:row>57</xdr:row>
      <xdr:rowOff>109066</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7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100193</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87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6334</xdr:rowOff>
    </xdr:from>
    <xdr:to>
      <xdr:col>15</xdr:col>
      <xdr:colOff>101600</xdr:colOff>
      <xdr:row>57</xdr:row>
      <xdr:rowOff>107934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77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99061</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8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149184</xdr:rowOff>
    </xdr:from>
    <xdr:to>
      <xdr:col>10</xdr:col>
      <xdr:colOff>165100</xdr:colOff>
      <xdr:row>57</xdr:row>
      <xdr:rowOff>79334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75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70461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84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48651</xdr:rowOff>
    </xdr:from>
    <xdr:to>
      <xdr:col>6</xdr:col>
      <xdr:colOff>38100</xdr:colOff>
      <xdr:row>57</xdr:row>
      <xdr:rowOff>150251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8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141378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91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123717</xdr:rowOff>
    </xdr:from>
    <xdr:to>
      <xdr:col>24</xdr:col>
      <xdr:colOff>63500</xdr:colOff>
      <xdr:row>75</xdr:row>
      <xdr:rowOff>96096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811017"/>
          <a:ext cx="838200" cy="14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96096</xdr:rowOff>
    </xdr:from>
    <xdr:to>
      <xdr:col>19</xdr:col>
      <xdr:colOff>177800</xdr:colOff>
      <xdr:row>76</xdr:row>
      <xdr:rowOff>32716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2954846"/>
          <a:ext cx="889000" cy="10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32716</xdr:rowOff>
    </xdr:from>
    <xdr:to>
      <xdr:col>15</xdr:col>
      <xdr:colOff>50800</xdr:colOff>
      <xdr:row>76</xdr:row>
      <xdr:rowOff>155006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062916"/>
          <a:ext cx="889000" cy="12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155006</xdr:rowOff>
    </xdr:from>
    <xdr:to>
      <xdr:col>10</xdr:col>
      <xdr:colOff>114300</xdr:colOff>
      <xdr:row>77</xdr:row>
      <xdr:rowOff>42707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185206"/>
          <a:ext cx="889000" cy="5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39623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72917</xdr:rowOff>
    </xdr:from>
    <xdr:to>
      <xdr:col>24</xdr:col>
      <xdr:colOff>114300</xdr:colOff>
      <xdr:row>75</xdr:row>
      <xdr:rowOff>3067</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76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95794</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61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45296</xdr:rowOff>
    </xdr:from>
    <xdr:to>
      <xdr:col>20</xdr:col>
      <xdr:colOff>38100</xdr:colOff>
      <xdr:row>75</xdr:row>
      <xdr:rowOff>146896</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90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163423</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679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153366</xdr:rowOff>
    </xdr:from>
    <xdr:to>
      <xdr:col>15</xdr:col>
      <xdr:colOff>101600</xdr:colOff>
      <xdr:row>76</xdr:row>
      <xdr:rowOff>83516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01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100042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78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104206</xdr:rowOff>
    </xdr:from>
    <xdr:to>
      <xdr:col>10</xdr:col>
      <xdr:colOff>165100</xdr:colOff>
      <xdr:row>77</xdr:row>
      <xdr:rowOff>34356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13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25483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22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163357</xdr:rowOff>
    </xdr:from>
    <xdr:to>
      <xdr:col>6</xdr:col>
      <xdr:colOff>38100</xdr:colOff>
      <xdr:row>77</xdr:row>
      <xdr:rowOff>93507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9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84634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286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27747</xdr:rowOff>
    </xdr:from>
    <xdr:to>
      <xdr:col>24</xdr:col>
      <xdr:colOff>63500</xdr:colOff>
      <xdr:row>98</xdr:row>
      <xdr:rowOff>40274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829847"/>
          <a:ext cx="8382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27747</xdr:rowOff>
    </xdr:from>
    <xdr:to>
      <xdr:col>19</xdr:col>
      <xdr:colOff>177800</xdr:colOff>
      <xdr:row>98</xdr:row>
      <xdr:rowOff>31753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829847"/>
          <a:ext cx="889000" cy="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24285</xdr:rowOff>
    </xdr:from>
    <xdr:to>
      <xdr:col>15</xdr:col>
      <xdr:colOff>50800</xdr:colOff>
      <xdr:row>98</xdr:row>
      <xdr:rowOff>31753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826385"/>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24285</xdr:rowOff>
    </xdr:from>
    <xdr:to>
      <xdr:col>10</xdr:col>
      <xdr:colOff>114300</xdr:colOff>
      <xdr:row>98</xdr:row>
      <xdr:rowOff>48382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826385"/>
          <a:ext cx="889000" cy="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68248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160924</xdr:rowOff>
    </xdr:from>
    <xdr:to>
      <xdr:col>24</xdr:col>
      <xdr:colOff>114300</xdr:colOff>
      <xdr:row>98</xdr:row>
      <xdr:rowOff>91074</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7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75851</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70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148397</xdr:rowOff>
    </xdr:from>
    <xdr:to>
      <xdr:col>20</xdr:col>
      <xdr:colOff>38100</xdr:colOff>
      <xdr:row>98</xdr:row>
      <xdr:rowOff>78547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7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69674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87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152403</xdr:rowOff>
    </xdr:from>
    <xdr:to>
      <xdr:col>15</xdr:col>
      <xdr:colOff>101600</xdr:colOff>
      <xdr:row>98</xdr:row>
      <xdr:rowOff>82553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8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73680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87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144935</xdr:rowOff>
    </xdr:from>
    <xdr:to>
      <xdr:col>10</xdr:col>
      <xdr:colOff>165100</xdr:colOff>
      <xdr:row>98</xdr:row>
      <xdr:rowOff>75085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7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66212</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868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169032</xdr:rowOff>
    </xdr:from>
    <xdr:to>
      <xdr:col>6</xdr:col>
      <xdr:colOff>38100</xdr:colOff>
      <xdr:row>98</xdr:row>
      <xdr:rowOff>99182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9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90309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89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5418</xdr:rowOff>
    </xdr:from>
    <xdr:to>
      <xdr:col>55</xdr:col>
      <xdr:colOff>0</xdr:colOff>
      <xdr:row>58</xdr:row>
      <xdr:rowOff>5948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949518"/>
          <a:ext cx="838200" cy="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5418</xdr:rowOff>
    </xdr:from>
    <xdr:to>
      <xdr:col>50</xdr:col>
      <xdr:colOff>114300</xdr:colOff>
      <xdr:row>58</xdr:row>
      <xdr:rowOff>7158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949518"/>
          <a:ext cx="889000" cy="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2025</xdr:rowOff>
    </xdr:from>
    <xdr:to>
      <xdr:col>45</xdr:col>
      <xdr:colOff>177800</xdr:colOff>
      <xdr:row>58</xdr:row>
      <xdr:rowOff>7158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946125"/>
          <a:ext cx="889000" cy="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2025</xdr:rowOff>
    </xdr:from>
    <xdr:to>
      <xdr:col>41</xdr:col>
      <xdr:colOff>50800</xdr:colOff>
      <xdr:row>58</xdr:row>
      <xdr:rowOff>5465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46125"/>
          <a:ext cx="889000" cy="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126598</xdr:rowOff>
    </xdr:from>
    <xdr:to>
      <xdr:col>55</xdr:col>
      <xdr:colOff>50800</xdr:colOff>
      <xdr:row>58</xdr:row>
      <xdr:rowOff>56748</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9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41525</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81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126068</xdr:rowOff>
    </xdr:from>
    <xdr:to>
      <xdr:col>50</xdr:col>
      <xdr:colOff>165100</xdr:colOff>
      <xdr:row>58</xdr:row>
      <xdr:rowOff>56218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9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47345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9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127808</xdr:rowOff>
    </xdr:from>
    <xdr:to>
      <xdr:col>46</xdr:col>
      <xdr:colOff>38100</xdr:colOff>
      <xdr:row>58</xdr:row>
      <xdr:rowOff>57958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0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49085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99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122675</xdr:rowOff>
    </xdr:from>
    <xdr:to>
      <xdr:col>41</xdr:col>
      <xdr:colOff>101600</xdr:colOff>
      <xdr:row>58</xdr:row>
      <xdr:rowOff>52825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43952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98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126115</xdr:rowOff>
    </xdr:from>
    <xdr:to>
      <xdr:col>36</xdr:col>
      <xdr:colOff>165100</xdr:colOff>
      <xdr:row>58</xdr:row>
      <xdr:rowOff>56265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9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47392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9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64506</xdr:rowOff>
    </xdr:from>
    <xdr:to>
      <xdr:col>55</xdr:col>
      <xdr:colOff>0</xdr:colOff>
      <xdr:row>78</xdr:row>
      <xdr:rowOff>92632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437606"/>
          <a:ext cx="838200" cy="2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92632</xdr:rowOff>
    </xdr:from>
    <xdr:to>
      <xdr:col>50</xdr:col>
      <xdr:colOff>114300</xdr:colOff>
      <xdr:row>78</xdr:row>
      <xdr:rowOff>103090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465732"/>
          <a:ext cx="889000" cy="1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103090</xdr:rowOff>
    </xdr:from>
    <xdr:to>
      <xdr:col>45</xdr:col>
      <xdr:colOff>177800</xdr:colOff>
      <xdr:row>78</xdr:row>
      <xdr:rowOff>104167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476190"/>
          <a:ext cx="8890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88688</xdr:rowOff>
    </xdr:from>
    <xdr:to>
      <xdr:col>41</xdr:col>
      <xdr:colOff>50800</xdr:colOff>
      <xdr:row>78</xdr:row>
      <xdr:rowOff>104167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461788"/>
          <a:ext cx="889000" cy="1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13706</xdr:rowOff>
    </xdr:from>
    <xdr:to>
      <xdr:col>55</xdr:col>
      <xdr:colOff>50800</xdr:colOff>
      <xdr:row>78</xdr:row>
      <xdr:rowOff>115306</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3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163583</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6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41832</xdr:rowOff>
    </xdr:from>
    <xdr:to>
      <xdr:col>50</xdr:col>
      <xdr:colOff>165100</xdr:colOff>
      <xdr:row>78</xdr:row>
      <xdr:rowOff>143432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134559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50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52290</xdr:rowOff>
    </xdr:from>
    <xdr:to>
      <xdr:col>46</xdr:col>
      <xdr:colOff>38100</xdr:colOff>
      <xdr:row>78</xdr:row>
      <xdr:rowOff>153890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2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145017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51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53367</xdr:rowOff>
    </xdr:from>
    <xdr:to>
      <xdr:col>41</xdr:col>
      <xdr:colOff>101600</xdr:colOff>
      <xdr:row>78</xdr:row>
      <xdr:rowOff>154967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2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146094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51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37888</xdr:rowOff>
    </xdr:from>
    <xdr:to>
      <xdr:col>36</xdr:col>
      <xdr:colOff>165100</xdr:colOff>
      <xdr:row>78</xdr:row>
      <xdr:rowOff>139488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1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130615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50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127338</xdr:rowOff>
    </xdr:from>
    <xdr:to>
      <xdr:col>55</xdr:col>
      <xdr:colOff>0</xdr:colOff>
      <xdr:row>98</xdr:row>
      <xdr:rowOff>76011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757988"/>
          <a:ext cx="838200" cy="12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127338</xdr:rowOff>
    </xdr:from>
    <xdr:to>
      <xdr:col>50</xdr:col>
      <xdr:colOff>114300</xdr:colOff>
      <xdr:row>98</xdr:row>
      <xdr:rowOff>60099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57988"/>
          <a:ext cx="889000" cy="10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37110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8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60099</xdr:rowOff>
    </xdr:from>
    <xdr:to>
      <xdr:col>45</xdr:col>
      <xdr:colOff>177800</xdr:colOff>
      <xdr:row>98</xdr:row>
      <xdr:rowOff>113523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862199"/>
          <a:ext cx="889000" cy="5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113523</xdr:rowOff>
    </xdr:from>
    <xdr:to>
      <xdr:col>41</xdr:col>
      <xdr:colOff>50800</xdr:colOff>
      <xdr:row>98</xdr:row>
      <xdr:rowOff>131135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915623"/>
          <a:ext cx="889000" cy="1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97773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55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25211</xdr:rowOff>
    </xdr:from>
    <xdr:to>
      <xdr:col>55</xdr:col>
      <xdr:colOff>50800</xdr:colOff>
      <xdr:row>98</xdr:row>
      <xdr:rowOff>126811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82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3638</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80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76538</xdr:rowOff>
    </xdr:from>
    <xdr:to>
      <xdr:col>50</xdr:col>
      <xdr:colOff>165100</xdr:colOff>
      <xdr:row>98</xdr:row>
      <xdr:rowOff>6688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0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23215</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48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9299</xdr:rowOff>
    </xdr:from>
    <xdr:to>
      <xdr:col>46</xdr:col>
      <xdr:colOff>38100</xdr:colOff>
      <xdr:row>98</xdr:row>
      <xdr:rowOff>110899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81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102026</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904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62723</xdr:rowOff>
    </xdr:from>
    <xdr:to>
      <xdr:col>41</xdr:col>
      <xdr:colOff>101600</xdr:colOff>
      <xdr:row>98</xdr:row>
      <xdr:rowOff>164323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86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155450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95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80335</xdr:rowOff>
    </xdr:from>
    <xdr:to>
      <xdr:col>36</xdr:col>
      <xdr:colOff>165100</xdr:colOff>
      <xdr:row>99</xdr:row>
      <xdr:rowOff>10485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8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1612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97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57427</xdr:rowOff>
    </xdr:from>
    <xdr:to>
      <xdr:col>85</xdr:col>
      <xdr:colOff>127000</xdr:colOff>
      <xdr:row>37</xdr:row>
      <xdr:rowOff>61295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401077"/>
          <a:ext cx="8382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57427</xdr:rowOff>
    </xdr:from>
    <xdr:to>
      <xdr:col>81</xdr:col>
      <xdr:colOff>50800</xdr:colOff>
      <xdr:row>37</xdr:row>
      <xdr:rowOff>93002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401077"/>
          <a:ext cx="889000" cy="3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67668</xdr:rowOff>
    </xdr:from>
    <xdr:to>
      <xdr:col>76</xdr:col>
      <xdr:colOff>114300</xdr:colOff>
      <xdr:row>37</xdr:row>
      <xdr:rowOff>93002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411318"/>
          <a:ext cx="889000" cy="2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67668</xdr:rowOff>
    </xdr:from>
    <xdr:to>
      <xdr:col>71</xdr:col>
      <xdr:colOff>177800</xdr:colOff>
      <xdr:row>37</xdr:row>
      <xdr:rowOff>92714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411318"/>
          <a:ext cx="889000" cy="2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10495</xdr:rowOff>
    </xdr:from>
    <xdr:to>
      <xdr:col>85</xdr:col>
      <xdr:colOff>177800</xdr:colOff>
      <xdr:row>37</xdr:row>
      <xdr:rowOff>112095</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35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160372</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3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6627</xdr:rowOff>
    </xdr:from>
    <xdr:to>
      <xdr:col>81</xdr:col>
      <xdr:colOff>101600</xdr:colOff>
      <xdr:row>37</xdr:row>
      <xdr:rowOff>108227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35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99354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44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42202</xdr:rowOff>
    </xdr:from>
    <xdr:to>
      <xdr:col>76</xdr:col>
      <xdr:colOff>165100</xdr:colOff>
      <xdr:row>37</xdr:row>
      <xdr:rowOff>143802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8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134928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4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16868</xdr:rowOff>
    </xdr:from>
    <xdr:to>
      <xdr:col>72</xdr:col>
      <xdr:colOff>38100</xdr:colOff>
      <xdr:row>37</xdr:row>
      <xdr:rowOff>118468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6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109595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45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41914</xdr:rowOff>
    </xdr:from>
    <xdr:to>
      <xdr:col>67</xdr:col>
      <xdr:colOff>101600</xdr:colOff>
      <xdr:row>37</xdr:row>
      <xdr:rowOff>143514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38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134641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47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111990</xdr:rowOff>
    </xdr:from>
    <xdr:to>
      <xdr:col>85</xdr:col>
      <xdr:colOff>127000</xdr:colOff>
      <xdr:row>58</xdr:row>
      <xdr:rowOff>114369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10056090"/>
          <a:ext cx="838200" cy="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112876</xdr:rowOff>
    </xdr:from>
    <xdr:to>
      <xdr:col>81</xdr:col>
      <xdr:colOff>50800</xdr:colOff>
      <xdr:row>58</xdr:row>
      <xdr:rowOff>114369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10056976"/>
          <a:ext cx="889000" cy="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101575</xdr:rowOff>
    </xdr:from>
    <xdr:to>
      <xdr:col>76</xdr:col>
      <xdr:colOff>114300</xdr:colOff>
      <xdr:row>58</xdr:row>
      <xdr:rowOff>112876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10045675"/>
          <a:ext cx="889000" cy="1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101575</xdr:rowOff>
    </xdr:from>
    <xdr:to>
      <xdr:col>71</xdr:col>
      <xdr:colOff>177800</xdr:colOff>
      <xdr:row>58</xdr:row>
      <xdr:rowOff>105930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10045675"/>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61190</xdr:rowOff>
    </xdr:from>
    <xdr:to>
      <xdr:col>85</xdr:col>
      <xdr:colOff>177800</xdr:colOff>
      <xdr:row>58</xdr:row>
      <xdr:rowOff>162790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1000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147567</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92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63569</xdr:rowOff>
    </xdr:from>
    <xdr:to>
      <xdr:col>81</xdr:col>
      <xdr:colOff>101600</xdr:colOff>
      <xdr:row>58</xdr:row>
      <xdr:rowOff>165169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1000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156296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10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62076</xdr:rowOff>
    </xdr:from>
    <xdr:to>
      <xdr:col>76</xdr:col>
      <xdr:colOff>165100</xdr:colOff>
      <xdr:row>58</xdr:row>
      <xdr:rowOff>163676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1000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154803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09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50775</xdr:rowOff>
    </xdr:from>
    <xdr:to>
      <xdr:col>72</xdr:col>
      <xdr:colOff>38100</xdr:colOff>
      <xdr:row>58</xdr:row>
      <xdr:rowOff>152375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143502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08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55130</xdr:rowOff>
    </xdr:from>
    <xdr:to>
      <xdr:col>67</xdr:col>
      <xdr:colOff>101600</xdr:colOff>
      <xdr:row>58</xdr:row>
      <xdr:rowOff>156730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9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147857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9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35916</xdr:rowOff>
    </xdr:from>
    <xdr:to>
      <xdr:col>85</xdr:col>
      <xdr:colOff>127000</xdr:colOff>
      <xdr:row>79</xdr:row>
      <xdr:rowOff>42083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80466"/>
          <a:ext cx="838200" cy="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37942</xdr:rowOff>
    </xdr:from>
    <xdr:to>
      <xdr:col>81</xdr:col>
      <xdr:colOff>50800</xdr:colOff>
      <xdr:row>79</xdr:row>
      <xdr:rowOff>42083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82492"/>
          <a:ext cx="889000" cy="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30279</xdr:rowOff>
    </xdr:from>
    <xdr:to>
      <xdr:col>76</xdr:col>
      <xdr:colOff>114300</xdr:colOff>
      <xdr:row>79</xdr:row>
      <xdr:rowOff>37942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74829"/>
          <a:ext cx="889000" cy="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17160</xdr:rowOff>
    </xdr:from>
    <xdr:to>
      <xdr:col>71</xdr:col>
      <xdr:colOff>177800</xdr:colOff>
      <xdr:row>79</xdr:row>
      <xdr:rowOff>30279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61710"/>
          <a:ext cx="889000" cy="1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156566</xdr:rowOff>
    </xdr:from>
    <xdr:to>
      <xdr:col>85</xdr:col>
      <xdr:colOff>177800</xdr:colOff>
      <xdr:row>79</xdr:row>
      <xdr:rowOff>86716</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2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110975</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162733</xdr:rowOff>
    </xdr:from>
    <xdr:to>
      <xdr:col>81</xdr:col>
      <xdr:colOff>101600</xdr:colOff>
      <xdr:row>79</xdr:row>
      <xdr:rowOff>92883</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84010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28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158592</xdr:rowOff>
    </xdr:from>
    <xdr:to>
      <xdr:col>76</xdr:col>
      <xdr:colOff>165100</xdr:colOff>
      <xdr:row>79</xdr:row>
      <xdr:rowOff>88742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79869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2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150929</xdr:rowOff>
    </xdr:from>
    <xdr:to>
      <xdr:col>72</xdr:col>
      <xdr:colOff>38100</xdr:colOff>
      <xdr:row>79</xdr:row>
      <xdr:rowOff>81079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2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72206</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61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137810</xdr:rowOff>
    </xdr:from>
    <xdr:to>
      <xdr:col>67</xdr:col>
      <xdr:colOff>101600</xdr:colOff>
      <xdr:row>79</xdr:row>
      <xdr:rowOff>67960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59087</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60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10731</xdr:rowOff>
    </xdr:from>
    <xdr:to>
      <xdr:col>85</xdr:col>
      <xdr:colOff>127000</xdr:colOff>
      <xdr:row>98</xdr:row>
      <xdr:rowOff>19011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812831"/>
          <a:ext cx="838200" cy="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19011</xdr:rowOff>
    </xdr:from>
    <xdr:to>
      <xdr:col>81</xdr:col>
      <xdr:colOff>50800</xdr:colOff>
      <xdr:row>98</xdr:row>
      <xdr:rowOff>31434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821111"/>
          <a:ext cx="889000" cy="1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31434</xdr:rowOff>
    </xdr:from>
    <xdr:to>
      <xdr:col>76</xdr:col>
      <xdr:colOff>114300</xdr:colOff>
      <xdr:row>98</xdr:row>
      <xdr:rowOff>41411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833534"/>
          <a:ext cx="889000" cy="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30085</xdr:rowOff>
    </xdr:from>
    <xdr:to>
      <xdr:col>71</xdr:col>
      <xdr:colOff>177800</xdr:colOff>
      <xdr:row>98</xdr:row>
      <xdr:rowOff>41411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832185"/>
          <a:ext cx="889000" cy="1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131381</xdr:rowOff>
    </xdr:from>
    <xdr:to>
      <xdr:col>85</xdr:col>
      <xdr:colOff>177800</xdr:colOff>
      <xdr:row>98</xdr:row>
      <xdr:rowOff>61531</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76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109808</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74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139661</xdr:rowOff>
    </xdr:from>
    <xdr:to>
      <xdr:col>81</xdr:col>
      <xdr:colOff>101600</xdr:colOff>
      <xdr:row>98</xdr:row>
      <xdr:rowOff>69811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77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60938</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86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152084</xdr:rowOff>
    </xdr:from>
    <xdr:to>
      <xdr:col>76</xdr:col>
      <xdr:colOff>165100</xdr:colOff>
      <xdr:row>98</xdr:row>
      <xdr:rowOff>82234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78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73361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87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162061</xdr:rowOff>
    </xdr:from>
    <xdr:to>
      <xdr:col>72</xdr:col>
      <xdr:colOff>38100</xdr:colOff>
      <xdr:row>98</xdr:row>
      <xdr:rowOff>92211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79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83338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88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150735</xdr:rowOff>
    </xdr:from>
    <xdr:to>
      <xdr:col>67</xdr:col>
      <xdr:colOff>101600</xdr:colOff>
      <xdr:row>98</xdr:row>
      <xdr:rowOff>80885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78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72012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87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主な構成項目は、民生費、総務費、土木費、公債費、衛生費の順となっており、ほぼすべての項目で類似団体平均値を下回っている。</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民生費については</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建設工事が始まった</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総合保健福祉施設整備事業により前年度より大幅に増加しており、類似団体内平均値を</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大幅に</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上回った。</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また、土木費について</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は</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祝橋整備事業</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が令和</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4</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年度で完了したことにより、類似団体平均を下回ったが、今後も</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石寺橋整備事業、町道整備事業など</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が予定されていることから増加が危惧される</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総務費においては、今後の償還を見据え、減債基金への積立を増加した</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ことや</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仮想化基盤更新事業の実施により電算経費が増加したことから</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全体として</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増加</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となっている。</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公債費については令和</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3</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年度から増加傾向に転じ、今後大規模事業等の償還により大幅に増加すると予想される。</a:t>
          </a:r>
          <a:endParaRPr lang="ja-JP" altLang="ja-JP" sz="1400">
            <a:effectLst/>
            <a:latin typeface="ＭＳ Ｐ明朝" panose="02020600040205080304" pitchFamily="18" charset="-128"/>
            <a:ea typeface="ＭＳ Ｐ明朝" panose="02020600040205080304" pitchFamily="18"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京都府和束町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財政調整基金については、中長期的な見通しのもとに、計画的に決算剰余金を中心に積み立てを行いながら運営してきたが、令和元年度に地方税の減収等により、また令和</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4</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年度</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から本格着工した</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総合保健福祉施設整備事業の財源として取崩を実施した。令和</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4</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年度から令和</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5</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年度にかけては</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0.13</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減</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と</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微減</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に転じており、これは普通交付税が増加したことにより標準財政規模が増加したことに伴うものであり</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、財政調整基金残高は</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4.5</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百万円増加している。</a:t>
          </a:r>
          <a:endParaRPr lang="ja-JP" altLang="ja-JP" sz="1400">
            <a:effectLst/>
            <a:latin typeface="ＭＳ Ｐ明朝" panose="02020600040205080304" pitchFamily="18" charset="-128"/>
            <a:ea typeface="ＭＳ Ｐ明朝" panose="02020600040205080304"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令和</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5</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年度の実質単年度収支については、黒字を確保しており、前年度と比較すると財政調整基金への積立額が減少したことにより</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0.28</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増加</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している。</a:t>
          </a:r>
          <a:endParaRPr lang="ja-JP" altLang="ja-JP">
            <a:effectLst/>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今後は大規模事業や特別会計への繰出金の増による歳出の増大が予想されるため、効率的・適切に事業を進め、健全な財政運営に努める。</a:t>
          </a:r>
          <a:endParaRPr kumimoji="1" lang="ja-JP" altLang="en-US" sz="1400">
            <a:latin typeface="ＭＳ Ｐ明朝" panose="02020600040205080304" pitchFamily="18" charset="-128"/>
            <a:ea typeface="ＭＳ Ｐ明朝" panose="02020600040205080304" pitchFamily="18"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京都府和束町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平成</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27</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年度から引き続き、全会計が黒字となったが、令和</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2</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年度から普通交付税が増加したことに伴う標準財政規模の増により、令和元年度と比較すると全体的に比率は減少している。</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国民健康保険特別会計（事業勘定）については、平成</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26</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年度以前は赤字であったが、財政運営主体が都道府県に移管したこと、保険給付費が落ち着いてきたことにより黒字が続いており、令和</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3</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年度に国民健康保険税の見直しを実施した。</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介護保険特別会計（保険事業勘定）については、令和</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3</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年度に保険料の改定を実施したことにより令和</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2</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年度以前から黒字額が増加し、令和</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4</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年度においても同程度の黒字を維持している。今後も予防施策を充実させつつ、必要な保険料の見直しを行いながら適切な財政運営に努める。</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国民健康保険特別会計（直診勘定）については、令和</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4</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度から新体制での運営となり、新型コロナウイルス感染症患者の診療を開始したこと等により前年度と比較すると診療収入が増え、経営の改善が見られた。しかしながら、依然として一般会計からの繰入金により運営できている状態である。</a:t>
          </a:r>
          <a:endParaRPr lang="ja-JP" altLang="ja-JP" sz="1400">
            <a:effectLst/>
            <a:latin typeface="ＭＳ Ｐ明朝" panose="02020600040205080304" pitchFamily="18" charset="-128"/>
            <a:ea typeface="ＭＳ Ｐ明朝" panose="02020600040205080304" pitchFamily="18" charset="-128"/>
          </a:endParaRPr>
        </a:p>
        <a:p>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　簡易水道事業及び下水道事業については、令和</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6</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年度から公営企業会計へ移行されることから、令和</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5</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年度決算については、打ち切り決算となった。</a:t>
          </a:r>
          <a:endParaRPr kumimoji="1" lang="en-US" altLang="ja-JP" sz="11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　簡易水道事業に特別会計については、前年度からの料金改定に伴う使用用収入の増があったことに加え、歳出では公会計移行準備として実施していた、水道台帳整備事業や固定資産台帳整備事業が令和</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4</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年度に完了したことにより大幅に減少し、結果黒字額が大きく増加した。しかしながら、今後の管路更新を見据え、長期的な見通しのもと、引き続き計画的かつ健全な企業経営が求められる。</a:t>
          </a:r>
          <a:endParaRPr kumimoji="1" lang="en-US" altLang="ja-JP" sz="11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　下水道事業特別会計についても、基準外繰入金により経営が維持できている状態であることから、施設の老朽化に備え、経費削減を行うのはもとより、下水道事業のあり方を検討していく必要がある。</a:t>
          </a:r>
          <a:endParaRPr kumimoji="1" lang="en-US" altLang="ja-JP" sz="1100">
            <a:solidFill>
              <a:schemeClr val="dk1"/>
            </a:solidFill>
            <a:effectLst/>
            <a:latin typeface="ＭＳ Ｐ明朝" panose="02020600040205080304" pitchFamily="18" charset="-128"/>
            <a:ea typeface="ＭＳ Ｐ明朝" panose="02020600040205080304" pitchFamily="18"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京都府和束町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普通会計における元利償還金は</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表中のとおり</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令和</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元</a:t>
          </a:r>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年度</a:t>
          </a:r>
          <a:r>
            <a:rPr kumimoji="1" lang="ja-JP" altLang="en-US" sz="1000">
              <a:solidFill>
                <a:schemeClr val="dk1"/>
              </a:solidFill>
              <a:effectLst/>
              <a:latin typeface="ＭＳ Ｐ明朝" panose="02020600040205080304" pitchFamily="18" charset="-128"/>
              <a:ea typeface="ＭＳ Ｐ明朝" panose="02020600040205080304" pitchFamily="18" charset="-128"/>
              <a:cs typeface="+mn-cs"/>
            </a:rPr>
            <a:t>以降、増加傾向であり、</a:t>
          </a:r>
          <a:r>
            <a:rPr kumimoji="1" lang="ja-JP" altLang="ja-JP" sz="1000" b="0" i="0" baseline="0">
              <a:solidFill>
                <a:schemeClr val="dk1"/>
              </a:solidFill>
              <a:effectLst/>
              <a:latin typeface="ＭＳ Ｐ明朝" panose="02020600040205080304" pitchFamily="18" charset="-128"/>
              <a:ea typeface="ＭＳ Ｐ明朝" panose="02020600040205080304" pitchFamily="18" charset="-128"/>
              <a:cs typeface="+mn-cs"/>
            </a:rPr>
            <a:t>今後</a:t>
          </a:r>
          <a:r>
            <a:rPr kumimoji="1" lang="ja-JP" altLang="en-US" sz="1000" b="0" i="0" baseline="0">
              <a:solidFill>
                <a:schemeClr val="dk1"/>
              </a:solidFill>
              <a:effectLst/>
              <a:latin typeface="ＭＳ Ｐ明朝" panose="02020600040205080304" pitchFamily="18" charset="-128"/>
              <a:ea typeface="ＭＳ Ｐ明朝" panose="02020600040205080304" pitchFamily="18" charset="-128"/>
              <a:cs typeface="+mn-cs"/>
            </a:rPr>
            <a:t>も</a:t>
          </a:r>
          <a:r>
            <a:rPr kumimoji="1" lang="ja-JP" altLang="ja-JP" sz="1000" b="0" i="0" baseline="0">
              <a:solidFill>
                <a:schemeClr val="dk1"/>
              </a:solidFill>
              <a:effectLst/>
              <a:latin typeface="ＭＳ Ｐ明朝" panose="02020600040205080304" pitchFamily="18" charset="-128"/>
              <a:ea typeface="ＭＳ Ｐ明朝" panose="02020600040205080304" pitchFamily="18" charset="-128"/>
              <a:cs typeface="+mn-cs"/>
            </a:rPr>
            <a:t>総合保健福祉施設や橋りょう整備等の大規模事業</a:t>
          </a:r>
          <a:r>
            <a:rPr kumimoji="1" lang="ja-JP" altLang="en-US" sz="1000" b="0" i="0" baseline="0">
              <a:solidFill>
                <a:schemeClr val="dk1"/>
              </a:solidFill>
              <a:effectLst/>
              <a:latin typeface="ＭＳ Ｐ明朝" panose="02020600040205080304" pitchFamily="18" charset="-128"/>
              <a:ea typeface="ＭＳ Ｐ明朝" panose="02020600040205080304" pitchFamily="18" charset="-128"/>
              <a:cs typeface="+mn-cs"/>
            </a:rPr>
            <a:t>に伴う償還を予定している</a:t>
          </a:r>
          <a:r>
            <a:rPr kumimoji="1" lang="ja-JP" altLang="ja-JP" sz="1000" b="0" i="0" baseline="0">
              <a:solidFill>
                <a:schemeClr val="dk1"/>
              </a:solidFill>
              <a:effectLst/>
              <a:latin typeface="ＭＳ Ｐ明朝" panose="02020600040205080304" pitchFamily="18" charset="-128"/>
              <a:ea typeface="ＭＳ Ｐ明朝" panose="02020600040205080304" pitchFamily="18" charset="-128"/>
              <a:cs typeface="+mn-cs"/>
            </a:rPr>
            <a:t>ことから</a:t>
          </a:r>
          <a:r>
            <a:rPr kumimoji="1" lang="ja-JP" altLang="en-US" sz="1000" b="0" i="0" baseline="0">
              <a:solidFill>
                <a:schemeClr val="dk1"/>
              </a:solidFill>
              <a:effectLst/>
              <a:latin typeface="ＭＳ Ｐ明朝" panose="02020600040205080304" pitchFamily="18" charset="-128"/>
              <a:ea typeface="ＭＳ Ｐ明朝" panose="02020600040205080304" pitchFamily="18" charset="-128"/>
              <a:cs typeface="+mn-cs"/>
            </a:rPr>
            <a:t>大幅に</a:t>
          </a:r>
          <a:r>
            <a:rPr kumimoji="1" lang="ja-JP" altLang="ja-JP" sz="1000" b="0" i="0" baseline="0">
              <a:solidFill>
                <a:schemeClr val="dk1"/>
              </a:solidFill>
              <a:effectLst/>
              <a:latin typeface="ＭＳ Ｐ明朝" panose="02020600040205080304" pitchFamily="18" charset="-128"/>
              <a:ea typeface="ＭＳ Ｐ明朝" panose="02020600040205080304" pitchFamily="18" charset="-128"/>
              <a:cs typeface="+mn-cs"/>
            </a:rPr>
            <a:t>増加していく見込みである。</a:t>
          </a:r>
          <a:endParaRPr lang="ja-JP" altLang="ja-JP" sz="1100">
            <a:effectLst/>
            <a:latin typeface="ＭＳ Ｐ明朝" panose="02020600040205080304" pitchFamily="18" charset="-128"/>
            <a:ea typeface="ＭＳ Ｐ明朝" panose="02020600040205080304" pitchFamily="18" charset="-128"/>
          </a:endParaRPr>
        </a:p>
        <a:p>
          <a:r>
            <a:rPr kumimoji="1" lang="ja-JP" altLang="ja-JP" sz="1000" b="0" i="0" baseline="0">
              <a:solidFill>
                <a:schemeClr val="dk1"/>
              </a:solidFill>
              <a:effectLst/>
              <a:latin typeface="ＭＳ Ｐ明朝" panose="02020600040205080304" pitchFamily="18" charset="-128"/>
              <a:ea typeface="ＭＳ Ｐ明朝" panose="02020600040205080304" pitchFamily="18" charset="-128"/>
              <a:cs typeface="+mn-cs"/>
            </a:rPr>
            <a:t>　一方、大規模事業の実施にあたっては、過疎債をはじめとする有利な起債を活用していることから、算入公債費も併せて増加している。</a:t>
          </a:r>
          <a:endParaRPr lang="ja-JP" altLang="ja-JP" sz="1100">
            <a:effectLst/>
            <a:latin typeface="ＭＳ Ｐ明朝" panose="02020600040205080304" pitchFamily="18" charset="-128"/>
            <a:ea typeface="ＭＳ Ｐ明朝" panose="02020600040205080304" pitchFamily="18" charset="-128"/>
          </a:endParaRPr>
        </a:p>
        <a:p>
          <a:r>
            <a:rPr kumimoji="1" lang="ja-JP" altLang="ja-JP" sz="1000" b="0" i="0" baseline="0">
              <a:solidFill>
                <a:schemeClr val="dk1"/>
              </a:solidFill>
              <a:effectLst/>
              <a:latin typeface="ＭＳ Ｐ明朝" panose="02020600040205080304" pitchFamily="18" charset="-128"/>
              <a:ea typeface="ＭＳ Ｐ明朝" panose="02020600040205080304" pitchFamily="18" charset="-128"/>
              <a:cs typeface="+mn-cs"/>
            </a:rPr>
            <a:t>　しかしながら、</a:t>
          </a:r>
          <a:r>
            <a:rPr kumimoji="1" lang="ja-JP" altLang="en-US" sz="1000" b="0" i="0" baseline="0">
              <a:solidFill>
                <a:schemeClr val="dk1"/>
              </a:solidFill>
              <a:effectLst/>
              <a:latin typeface="ＭＳ Ｐ明朝" panose="02020600040205080304" pitchFamily="18" charset="-128"/>
              <a:ea typeface="ＭＳ Ｐ明朝" panose="02020600040205080304" pitchFamily="18" charset="-128"/>
              <a:cs typeface="+mn-cs"/>
            </a:rPr>
            <a:t>令和</a:t>
          </a:r>
          <a:r>
            <a:rPr kumimoji="1" lang="en-US" altLang="ja-JP" sz="1000" b="0" i="0" baseline="0">
              <a:solidFill>
                <a:schemeClr val="dk1"/>
              </a:solidFill>
              <a:effectLst/>
              <a:latin typeface="ＭＳ Ｐ明朝" panose="02020600040205080304" pitchFamily="18" charset="-128"/>
              <a:ea typeface="ＭＳ Ｐ明朝" panose="02020600040205080304" pitchFamily="18" charset="-128"/>
              <a:cs typeface="+mn-cs"/>
            </a:rPr>
            <a:t>7</a:t>
          </a:r>
          <a:r>
            <a:rPr kumimoji="1" lang="ja-JP" altLang="en-US" sz="1000" b="0" i="0" baseline="0">
              <a:solidFill>
                <a:schemeClr val="dk1"/>
              </a:solidFill>
              <a:effectLst/>
              <a:latin typeface="ＭＳ Ｐ明朝" panose="02020600040205080304" pitchFamily="18" charset="-128"/>
              <a:ea typeface="ＭＳ Ｐ明朝" panose="02020600040205080304" pitchFamily="18" charset="-128"/>
              <a:cs typeface="+mn-cs"/>
            </a:rPr>
            <a:t>年度以降、</a:t>
          </a:r>
          <a:r>
            <a:rPr kumimoji="1" lang="ja-JP" altLang="ja-JP" sz="1000" b="0" i="0" baseline="0">
              <a:solidFill>
                <a:schemeClr val="dk1"/>
              </a:solidFill>
              <a:effectLst/>
              <a:latin typeface="ＭＳ Ｐ明朝" panose="02020600040205080304" pitchFamily="18" charset="-128"/>
              <a:ea typeface="ＭＳ Ｐ明朝" panose="02020600040205080304" pitchFamily="18" charset="-128"/>
              <a:cs typeface="+mn-cs"/>
            </a:rPr>
            <a:t>総合保健福祉施設整備事業</a:t>
          </a:r>
          <a:r>
            <a:rPr kumimoji="1" lang="ja-JP" altLang="en-US" sz="1000" b="0" i="0" baseline="0">
              <a:solidFill>
                <a:schemeClr val="dk1"/>
              </a:solidFill>
              <a:effectLst/>
              <a:latin typeface="ＭＳ Ｐ明朝" panose="02020600040205080304" pitchFamily="18" charset="-128"/>
              <a:ea typeface="ＭＳ Ｐ明朝" panose="02020600040205080304" pitchFamily="18" charset="-128"/>
              <a:cs typeface="+mn-cs"/>
            </a:rPr>
            <a:t>に係る</a:t>
          </a:r>
          <a:r>
            <a:rPr kumimoji="1" lang="ja-JP" altLang="ja-JP" sz="1000" b="0" i="0" baseline="0">
              <a:solidFill>
                <a:schemeClr val="dk1"/>
              </a:solidFill>
              <a:effectLst/>
              <a:latin typeface="ＭＳ Ｐ明朝" panose="02020600040205080304" pitchFamily="18" charset="-128"/>
              <a:ea typeface="ＭＳ Ｐ明朝" panose="02020600040205080304" pitchFamily="18" charset="-128"/>
              <a:cs typeface="+mn-cs"/>
            </a:rPr>
            <a:t>元金償還</a:t>
          </a:r>
          <a:r>
            <a:rPr kumimoji="1" lang="ja-JP" altLang="en-US" sz="1000" b="0" i="0" baseline="0">
              <a:solidFill>
                <a:schemeClr val="dk1"/>
              </a:solidFill>
              <a:effectLst/>
              <a:latin typeface="ＭＳ Ｐ明朝" panose="02020600040205080304" pitchFamily="18" charset="-128"/>
              <a:ea typeface="ＭＳ Ｐ明朝" panose="02020600040205080304" pitchFamily="18" charset="-128"/>
              <a:cs typeface="+mn-cs"/>
            </a:rPr>
            <a:t>が</a:t>
          </a:r>
          <a:r>
            <a:rPr kumimoji="1" lang="ja-JP" altLang="ja-JP" sz="1000" b="0" i="0" baseline="0">
              <a:solidFill>
                <a:schemeClr val="dk1"/>
              </a:solidFill>
              <a:effectLst/>
              <a:latin typeface="ＭＳ Ｐ明朝" panose="02020600040205080304" pitchFamily="18" charset="-128"/>
              <a:ea typeface="ＭＳ Ｐ明朝" panose="02020600040205080304" pitchFamily="18" charset="-128"/>
              <a:cs typeface="+mn-cs"/>
            </a:rPr>
            <a:t>開始</a:t>
          </a:r>
          <a:r>
            <a:rPr kumimoji="1" lang="ja-JP" altLang="en-US" sz="1000" b="0" i="0" baseline="0">
              <a:solidFill>
                <a:schemeClr val="dk1"/>
              </a:solidFill>
              <a:effectLst/>
              <a:latin typeface="ＭＳ Ｐ明朝" panose="02020600040205080304" pitchFamily="18" charset="-128"/>
              <a:ea typeface="ＭＳ Ｐ明朝" panose="02020600040205080304" pitchFamily="18" charset="-128"/>
              <a:cs typeface="+mn-cs"/>
            </a:rPr>
            <a:t>となること</a:t>
          </a:r>
          <a:r>
            <a:rPr kumimoji="1" lang="ja-JP" altLang="ja-JP" sz="1000" b="0" i="0" baseline="0">
              <a:solidFill>
                <a:schemeClr val="dk1"/>
              </a:solidFill>
              <a:effectLst/>
              <a:latin typeface="ＭＳ Ｐ明朝" panose="02020600040205080304" pitchFamily="18" charset="-128"/>
              <a:ea typeface="ＭＳ Ｐ明朝" panose="02020600040205080304" pitchFamily="18" charset="-128"/>
              <a:cs typeface="+mn-cs"/>
            </a:rPr>
            <a:t>に伴い、実質公債費比率が</a:t>
          </a:r>
          <a:r>
            <a:rPr kumimoji="1" lang="ja-JP" altLang="en-US" sz="1000" b="0" i="0" baseline="0">
              <a:solidFill>
                <a:schemeClr val="dk1"/>
              </a:solidFill>
              <a:effectLst/>
              <a:latin typeface="ＭＳ Ｐ明朝" panose="02020600040205080304" pitchFamily="18" charset="-128"/>
              <a:ea typeface="ＭＳ Ｐ明朝" panose="02020600040205080304" pitchFamily="18" charset="-128"/>
              <a:cs typeface="+mn-cs"/>
            </a:rPr>
            <a:t>大幅に</a:t>
          </a:r>
          <a:r>
            <a:rPr kumimoji="1" lang="ja-JP" altLang="ja-JP" sz="1000" b="0" i="0" baseline="0">
              <a:solidFill>
                <a:schemeClr val="dk1"/>
              </a:solidFill>
              <a:effectLst/>
              <a:latin typeface="ＭＳ Ｐ明朝" panose="02020600040205080304" pitchFamily="18" charset="-128"/>
              <a:ea typeface="ＭＳ Ｐ明朝" panose="02020600040205080304" pitchFamily="18" charset="-128"/>
              <a:cs typeface="+mn-cs"/>
            </a:rPr>
            <a:t>悪化すると考えられる。過疎債を中心とした有利な地方債の活用や基金の活用による借入額の減少、繰上償還、借入方法の変更による償還額の平準化などを行いながら、実質公債費比率の悪化につながらないように努める。</a:t>
          </a:r>
          <a:endParaRPr lang="ja-JP" altLang="ja-JP" sz="1100">
            <a:effectLst/>
            <a:latin typeface="ＭＳ Ｐ明朝" panose="02020600040205080304" pitchFamily="18" charset="-128"/>
            <a:ea typeface="ＭＳ Ｐ明朝" panose="02020600040205080304" pitchFamily="18" charset="-128"/>
          </a:endParaRPr>
        </a:p>
        <a:p>
          <a:r>
            <a:rPr kumimoji="1" lang="ja-JP" altLang="ja-JP" sz="1000">
              <a:solidFill>
                <a:schemeClr val="dk1"/>
              </a:solidFill>
              <a:effectLst/>
              <a:latin typeface="ＭＳ Ｐ明朝" panose="02020600040205080304" pitchFamily="18" charset="-128"/>
              <a:ea typeface="ＭＳ Ｐ明朝" panose="02020600040205080304" pitchFamily="18" charset="-128"/>
              <a:cs typeface="+mn-cs"/>
            </a:rPr>
            <a:t>　また、</a:t>
          </a:r>
          <a:r>
            <a:rPr kumimoji="1" lang="ja-JP" altLang="ja-JP" sz="1000" b="0" i="0" baseline="0">
              <a:solidFill>
                <a:schemeClr val="dk1"/>
              </a:solidFill>
              <a:effectLst/>
              <a:latin typeface="ＭＳ Ｐ明朝" panose="02020600040205080304" pitchFamily="18" charset="-128"/>
              <a:ea typeface="ＭＳ Ｐ明朝" panose="02020600040205080304" pitchFamily="18" charset="-128"/>
              <a:cs typeface="+mn-cs"/>
            </a:rPr>
            <a:t>下水道事業の繰出基準の見直しに伴い基準内繰出金が増加したこと、統合簡易水道事業に係る償還が開始したことから、平成</a:t>
          </a:r>
          <a:r>
            <a:rPr kumimoji="1" lang="en-US" altLang="ja-JP" sz="1000" b="0" i="0" baseline="0">
              <a:solidFill>
                <a:schemeClr val="dk1"/>
              </a:solidFill>
              <a:effectLst/>
              <a:latin typeface="ＭＳ Ｐ明朝" panose="02020600040205080304" pitchFamily="18" charset="-128"/>
              <a:ea typeface="ＭＳ Ｐ明朝" panose="02020600040205080304" pitchFamily="18" charset="-128"/>
              <a:cs typeface="+mn-cs"/>
            </a:rPr>
            <a:t>29</a:t>
          </a:r>
          <a:r>
            <a:rPr kumimoji="1" lang="ja-JP" altLang="ja-JP" sz="1000" b="0" i="0" baseline="0">
              <a:solidFill>
                <a:schemeClr val="dk1"/>
              </a:solidFill>
              <a:effectLst/>
              <a:latin typeface="ＭＳ Ｐ明朝" panose="02020600040205080304" pitchFamily="18" charset="-128"/>
              <a:ea typeface="ＭＳ Ｐ明朝" panose="02020600040205080304" pitchFamily="18" charset="-128"/>
              <a:cs typeface="+mn-cs"/>
            </a:rPr>
            <a:t>年度以降、公営企業債の元利償還金が増加していたが、下水道事業の元利償還金がピークを過ぎ</a:t>
          </a:r>
          <a:r>
            <a:rPr kumimoji="1" lang="ja-JP" altLang="en-US" sz="1000" b="0" i="0" baseline="0">
              <a:solidFill>
                <a:schemeClr val="dk1"/>
              </a:solidFill>
              <a:effectLst/>
              <a:latin typeface="ＭＳ Ｐ明朝" panose="02020600040205080304" pitchFamily="18" charset="-128"/>
              <a:ea typeface="ＭＳ Ｐ明朝" panose="02020600040205080304" pitchFamily="18" charset="-128"/>
              <a:cs typeface="+mn-cs"/>
            </a:rPr>
            <a:t>たことで</a:t>
          </a:r>
          <a:r>
            <a:rPr kumimoji="1" lang="ja-JP" altLang="ja-JP" sz="1000" b="0" i="0" baseline="0">
              <a:solidFill>
                <a:schemeClr val="dk1"/>
              </a:solidFill>
              <a:effectLst/>
              <a:latin typeface="ＭＳ Ｐ明朝" panose="02020600040205080304" pitchFamily="18" charset="-128"/>
              <a:ea typeface="ＭＳ Ｐ明朝" panose="02020600040205080304" pitchFamily="18" charset="-128"/>
              <a:cs typeface="+mn-cs"/>
            </a:rPr>
            <a:t>大きく減少したことで令和</a:t>
          </a:r>
          <a:r>
            <a:rPr kumimoji="1" lang="en-US" altLang="ja-JP" sz="1000" b="0" i="0" baseline="0">
              <a:solidFill>
                <a:schemeClr val="dk1"/>
              </a:solidFill>
              <a:effectLst/>
              <a:latin typeface="ＭＳ Ｐ明朝" panose="02020600040205080304" pitchFamily="18" charset="-128"/>
              <a:ea typeface="ＭＳ Ｐ明朝" panose="02020600040205080304" pitchFamily="18" charset="-128"/>
              <a:cs typeface="+mn-cs"/>
            </a:rPr>
            <a:t>4</a:t>
          </a:r>
          <a:r>
            <a:rPr kumimoji="1" lang="ja-JP" altLang="ja-JP" sz="1000" b="0" i="0" baseline="0">
              <a:solidFill>
                <a:schemeClr val="dk1"/>
              </a:solidFill>
              <a:effectLst/>
              <a:latin typeface="ＭＳ Ｐ明朝" panose="02020600040205080304" pitchFamily="18" charset="-128"/>
              <a:ea typeface="ＭＳ Ｐ明朝" panose="02020600040205080304" pitchFamily="18" charset="-128"/>
              <a:cs typeface="+mn-cs"/>
            </a:rPr>
            <a:t>年度</a:t>
          </a:r>
          <a:r>
            <a:rPr kumimoji="1" lang="ja-JP" altLang="en-US" sz="1000" b="0" i="0" baseline="0">
              <a:solidFill>
                <a:schemeClr val="dk1"/>
              </a:solidFill>
              <a:effectLst/>
              <a:latin typeface="ＭＳ Ｐ明朝" panose="02020600040205080304" pitchFamily="18" charset="-128"/>
              <a:ea typeface="ＭＳ Ｐ明朝" panose="02020600040205080304" pitchFamily="18" charset="-128"/>
              <a:cs typeface="+mn-cs"/>
            </a:rPr>
            <a:t>は</a:t>
          </a:r>
          <a:r>
            <a:rPr kumimoji="1" lang="ja-JP" altLang="ja-JP" sz="1000" b="0" i="0" baseline="0">
              <a:solidFill>
                <a:schemeClr val="dk1"/>
              </a:solidFill>
              <a:effectLst/>
              <a:latin typeface="ＭＳ Ｐ明朝" panose="02020600040205080304" pitchFamily="18" charset="-128"/>
              <a:ea typeface="ＭＳ Ｐ明朝" panose="02020600040205080304" pitchFamily="18" charset="-128"/>
              <a:cs typeface="+mn-cs"/>
            </a:rPr>
            <a:t>減少に転じ</a:t>
          </a:r>
          <a:r>
            <a:rPr kumimoji="1" lang="ja-JP" altLang="en-US" sz="1000" b="0" i="0" baseline="0">
              <a:solidFill>
                <a:schemeClr val="dk1"/>
              </a:solidFill>
              <a:effectLst/>
              <a:latin typeface="ＭＳ Ｐ明朝" panose="02020600040205080304" pitchFamily="18" charset="-128"/>
              <a:ea typeface="ＭＳ Ｐ明朝" panose="02020600040205080304" pitchFamily="18" charset="-128"/>
              <a:cs typeface="+mn-cs"/>
            </a:rPr>
            <a:t>たが</a:t>
          </a:r>
          <a:r>
            <a:rPr kumimoji="1" lang="ja-JP" altLang="ja-JP" sz="1000" b="0" i="0" baseline="0">
              <a:solidFill>
                <a:schemeClr val="dk1"/>
              </a:solidFill>
              <a:effectLst/>
              <a:latin typeface="ＭＳ Ｐ明朝" panose="02020600040205080304" pitchFamily="18" charset="-128"/>
              <a:ea typeface="ＭＳ Ｐ明朝" panose="02020600040205080304" pitchFamily="18" charset="-128"/>
              <a:cs typeface="+mn-cs"/>
            </a:rPr>
            <a:t>、統合簡易水道事業の償還が令和</a:t>
          </a:r>
          <a:r>
            <a:rPr kumimoji="1" lang="en-US" altLang="ja-JP" sz="1000" b="0" i="0" baseline="0">
              <a:solidFill>
                <a:schemeClr val="dk1"/>
              </a:solidFill>
              <a:effectLst/>
              <a:latin typeface="ＭＳ Ｐ明朝" panose="02020600040205080304" pitchFamily="18" charset="-128"/>
              <a:ea typeface="ＭＳ Ｐ明朝" panose="02020600040205080304" pitchFamily="18" charset="-128"/>
              <a:cs typeface="+mn-cs"/>
            </a:rPr>
            <a:t>8</a:t>
          </a:r>
          <a:r>
            <a:rPr kumimoji="1" lang="ja-JP" altLang="ja-JP" sz="1000" b="0" i="0" baseline="0">
              <a:solidFill>
                <a:schemeClr val="dk1"/>
              </a:solidFill>
              <a:effectLst/>
              <a:latin typeface="ＭＳ Ｐ明朝" panose="02020600040205080304" pitchFamily="18" charset="-128"/>
              <a:ea typeface="ＭＳ Ｐ明朝" panose="02020600040205080304" pitchFamily="18" charset="-128"/>
              <a:cs typeface="+mn-cs"/>
            </a:rPr>
            <a:t>年度にピークを迎えるため</a:t>
          </a:r>
          <a:r>
            <a:rPr kumimoji="1" lang="ja-JP" altLang="en-US" sz="1000" b="0" i="0" baseline="0">
              <a:solidFill>
                <a:schemeClr val="dk1"/>
              </a:solidFill>
              <a:effectLst/>
              <a:latin typeface="ＭＳ Ｐ明朝" panose="02020600040205080304" pitchFamily="18" charset="-128"/>
              <a:ea typeface="ＭＳ Ｐ明朝" panose="02020600040205080304" pitchFamily="18" charset="-128"/>
              <a:cs typeface="+mn-cs"/>
            </a:rPr>
            <a:t>令和</a:t>
          </a:r>
          <a:r>
            <a:rPr kumimoji="1" lang="en-US" altLang="ja-JP" sz="1000" b="0" i="0" baseline="0">
              <a:solidFill>
                <a:schemeClr val="dk1"/>
              </a:solidFill>
              <a:effectLst/>
              <a:latin typeface="ＭＳ Ｐ明朝" panose="02020600040205080304" pitchFamily="18" charset="-128"/>
              <a:ea typeface="ＭＳ Ｐ明朝" panose="02020600040205080304" pitchFamily="18" charset="-128"/>
              <a:cs typeface="+mn-cs"/>
            </a:rPr>
            <a:t>5</a:t>
          </a:r>
          <a:r>
            <a:rPr kumimoji="1" lang="ja-JP" altLang="en-US" sz="1000" b="0" i="0" baseline="0">
              <a:solidFill>
                <a:schemeClr val="dk1"/>
              </a:solidFill>
              <a:effectLst/>
              <a:latin typeface="ＭＳ Ｐ明朝" panose="02020600040205080304" pitchFamily="18" charset="-128"/>
              <a:ea typeface="ＭＳ Ｐ明朝" panose="02020600040205080304" pitchFamily="18" charset="-128"/>
              <a:cs typeface="+mn-cs"/>
            </a:rPr>
            <a:t>年度からは再び増加に転じ、</a:t>
          </a:r>
          <a:r>
            <a:rPr kumimoji="1" lang="ja-JP" altLang="ja-JP" sz="1000" b="0" i="0" baseline="0">
              <a:solidFill>
                <a:schemeClr val="dk1"/>
              </a:solidFill>
              <a:effectLst/>
              <a:latin typeface="ＭＳ Ｐ明朝" panose="02020600040205080304" pitchFamily="18" charset="-128"/>
              <a:ea typeface="ＭＳ Ｐ明朝" panose="02020600040205080304" pitchFamily="18" charset="-128"/>
              <a:cs typeface="+mn-cs"/>
            </a:rPr>
            <a:t>今後</a:t>
          </a:r>
          <a:r>
            <a:rPr kumimoji="1" lang="ja-JP" altLang="en-US" sz="1000" b="0" i="0" baseline="0">
              <a:solidFill>
                <a:schemeClr val="dk1"/>
              </a:solidFill>
              <a:effectLst/>
              <a:latin typeface="ＭＳ Ｐ明朝" panose="02020600040205080304" pitchFamily="18" charset="-128"/>
              <a:ea typeface="ＭＳ Ｐ明朝" panose="02020600040205080304" pitchFamily="18" charset="-128"/>
              <a:cs typeface="+mn-cs"/>
            </a:rPr>
            <a:t>さらに</a:t>
          </a:r>
          <a:r>
            <a:rPr kumimoji="1" lang="ja-JP" altLang="ja-JP" sz="1000" b="0" i="0" baseline="0">
              <a:solidFill>
                <a:schemeClr val="dk1"/>
              </a:solidFill>
              <a:effectLst/>
              <a:latin typeface="ＭＳ Ｐ明朝" panose="02020600040205080304" pitchFamily="18" charset="-128"/>
              <a:ea typeface="ＭＳ Ｐ明朝" panose="02020600040205080304" pitchFamily="18" charset="-128"/>
              <a:cs typeface="+mn-cs"/>
            </a:rPr>
            <a:t>増加していくと見込まれる。</a:t>
          </a:r>
          <a:endParaRPr lang="ja-JP" altLang="ja-JP" sz="1200">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　満期一括償還地方債の借入はない。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京都府和束町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令和</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3</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年度までは借入額よりも償還額が多かったため減少傾向となっていた</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が、</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令和</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4</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年度</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以降</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は総合保健福祉施設整備事業や橋りょう整備事業、保育園耐震改修工事等が実施され増加に転じた。</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総合保健福祉</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施設整備事業</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が令和</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6</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年度も</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継続されることから</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さらに</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増加すると見込まれる。</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一方、公営企業債等繰入見込額については、平成</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29</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年度に下水道事業の繰出基準を見直ししたこと、統合簡易水道事業に係る元金償還が開始したことから</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令和</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2</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年度までは</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増加傾向にあった</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が令和</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3</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年度からは減少に転じている</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。今後数年間は大規模事業を実施する予定がないことから減少していくと見込まれるが、数年後には簡易水道、下水道ともに大規模改修が必要となることから、計画的な事業実施を進める必要がある。</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充当可能基金については、毎年度、計画的に財政調整基金や減債基金</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等</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へ積立てしており増加しているが、令和</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4</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年度から本格着工となった総合保健福祉施設整備事業の財源として、計画的に取り崩しを行っていく必要があるため、今後減少が見込まれる。</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将来負担比率の分子は平成</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30</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年度から減少に転じ、基金への積立額の増加により令和</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4</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年度に引き続き大幅に減少したものの、総合保健福祉施設整備や橋りょう整備等により、今後は増加していくことが見込まれる。計画的に事業を進め、適切な財政運営・企業経営を実施していくよう努める。</a:t>
          </a:r>
          <a:endParaRPr lang="ja-JP" altLang="ja-JP" sz="1400">
            <a:effectLst/>
            <a:latin typeface="ＭＳ Ｐ明朝" panose="02020600040205080304" pitchFamily="18" charset="-128"/>
            <a:ea typeface="ＭＳ Ｐ明朝" panose="02020600040205080304" pitchFamily="18"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京都府和束町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（増減理由）</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「財政調整基金」については決算剰余金を中心に、「減債基金」及び「地域福祉基金」については総合保健福祉施設整備事業をはじめとする大規模事業を見据えて計画的に積立しており、令和</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2</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年度から普通交付税が増加したことにより例年以上に積立することができている。</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基金全体としては、令和</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5</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年度は前年度比</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209</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百万円の増となった。</a:t>
          </a:r>
          <a:endParaRPr kumimoji="1" lang="en-US" altLang="ja-JP" sz="1100">
            <a:solidFill>
              <a:schemeClr val="dk1"/>
            </a:solidFill>
            <a:effectLst/>
            <a:latin typeface="ＭＳ Ｐ明朝" panose="02020600040205080304" pitchFamily="18" charset="-128"/>
            <a:ea typeface="ＭＳ Ｐ明朝" panose="02020600040205080304" pitchFamily="18" charset="-128"/>
            <a:cs typeface="+mn-cs"/>
          </a:endParaRPr>
        </a:p>
        <a:p>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　総合保健福祉施設整備事業のために積立を行っていた地域福祉基金について、令和</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5</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年度は建築工事が着工となったこと等により</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70</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百万円の取崩しを実施。</a:t>
          </a:r>
          <a:endParaRPr kumimoji="1" lang="en-US" altLang="ja-JP" sz="1100">
            <a:solidFill>
              <a:schemeClr val="dk1"/>
            </a:solidFill>
            <a:effectLst/>
            <a:latin typeface="ＭＳ Ｐ明朝" panose="02020600040205080304" pitchFamily="18" charset="-128"/>
            <a:ea typeface="ＭＳ Ｐ明朝" panose="02020600040205080304" pitchFamily="18" charset="-128"/>
            <a:cs typeface="+mn-cs"/>
          </a:endParaRPr>
        </a:p>
        <a:p>
          <a:endParaRPr lang="ja-JP" altLang="ja-JP" sz="1400">
            <a:effectLst/>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（今後の方針）</a:t>
          </a:r>
          <a:endParaRPr lang="ja-JP" altLang="ja-JP" sz="1400">
            <a:effectLst/>
            <a:latin typeface="ＭＳ Ｐ明朝" panose="02020600040205080304" pitchFamily="18" charset="-128"/>
            <a:ea typeface="ＭＳ Ｐ明朝" panose="02020600040205080304" pitchFamily="18" charset="-128"/>
          </a:endParaRPr>
        </a:p>
        <a:p>
          <a:pPr eaLnBrk="1" fontAlgn="auto" latinLnBrk="0" hangingPunct="1"/>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　総合保健福祉施設や橋りょう整備等の大規模事業を</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実施して</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いることから、</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今後の償還に備えて</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「減債基金」へ計画的に積立を行っている。令和</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4</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年度から本格着工となった総合保健福祉施設整備のために「地域福祉基金」の活用を</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行っている</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こと、また、今後発生する大規模事業業に係る償還のため「減債基金」の取崩しが増加する見込みであることから、基金全体としては減少していく見込みである。</a:t>
          </a:r>
          <a:endParaRPr lang="ja-JP" altLang="ja-JP" sz="1400">
            <a:effectLst/>
            <a:latin typeface="ＭＳ Ｐ明朝" panose="02020600040205080304" pitchFamily="18" charset="-128"/>
            <a:ea typeface="ＭＳ Ｐ明朝" panose="02020600040205080304" pitchFamily="18"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（基金の使途）</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・地域福祉基金：地域における福祉及び保健に関する事業の推進を図るための基金（総合保健福祉施設整備で活用予定）</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・すこやかエンジェル基金：出生の日から満</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18</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歳に達する日以後の最初の</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3</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月</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31</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日までの間にある者に対する医療費の無料化に係る事業等に要する経費の財源に充てるための基金</a:t>
          </a:r>
          <a:endParaRPr lang="ja-JP" altLang="ja-JP" sz="1400">
            <a:effectLst/>
            <a:latin typeface="ＭＳ Ｐ明朝" panose="02020600040205080304" pitchFamily="18" charset="-128"/>
            <a:ea typeface="ＭＳ Ｐ明朝" panose="02020600040205080304" pitchFamily="18" charset="-128"/>
          </a:endParaRPr>
        </a:p>
        <a:p>
          <a:pPr eaLnBrk="1" fontAlgn="auto" latinLnBrk="0" hangingPunct="1"/>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・茶源郷行政情報配信システム整備基金：行政情報を配信するシステム整備事業等に要する経費の財源に充てるための基金</a:t>
          </a:r>
          <a:endParaRPr lang="ja-JP" altLang="ja-JP" sz="1400">
            <a:effectLst/>
            <a:latin typeface="ＭＳ Ｐ明朝" panose="02020600040205080304" pitchFamily="18" charset="-128"/>
            <a:ea typeface="ＭＳ Ｐ明朝" panose="02020600040205080304" pitchFamily="18" charset="-128"/>
          </a:endParaRPr>
        </a:p>
        <a:p>
          <a:pPr eaLnBrk="1" fontAlgn="auto" latinLnBrk="0" hangingPunct="1"/>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・和束町茶源郷交流とふれあいのまちづくり基金：まちづくり、活性化事業、各種施策の推進を図るための基金</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・豊かな森を育てる基金：</a:t>
          </a:r>
          <a:r>
            <a:rPr lang="ja-JP" altLang="ja-JP" sz="1100">
              <a:solidFill>
                <a:schemeClr val="dk1"/>
              </a:solidFill>
              <a:effectLst/>
              <a:latin typeface="ＭＳ Ｐ明朝" panose="02020600040205080304" pitchFamily="18" charset="-128"/>
              <a:ea typeface="ＭＳ Ｐ明朝" panose="02020600040205080304" pitchFamily="18" charset="-128"/>
              <a:cs typeface="+mn-cs"/>
            </a:rPr>
            <a:t>森林の多面的機能を維持し、増進するための施策に要する経費に充てるための基金</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（増減理由）</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・地域福祉基金：総合保健福祉施設整備</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に充当するため</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70</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百万円の取崩を実施。</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・すこやかエンジェル基金：子どもの医療費無償化の財源として△</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6</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百万円を取り崩しした。</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・豊かな森を育てる基金：森林環境譲与税を財源として</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10</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百万円を積立した一方で、森林経営管理事業等に要する経費に充当するため△</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6</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百万円を取り崩しした。</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（今後の方針）</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・地域福祉基金：総合保健福祉施設整備のために活用予定であり、令和</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3</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年度に目標であった</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5</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億円を達成できた。令和</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4</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年度から本格的着工となり、過疎債が充当できない事業費を中心に取り崩している。</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・すこやかエンジェル基金：過疎債</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ソフト分</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を財源としていることから発行限度額のなかで他の事業とのバランスを考慮しながら計画的に積立を行いつつ、必要額に応じて毎年度、取り崩していく予定である。</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・豊かな森を育てる基金：当該年度の森林環境譲与税の全額を一旦積立を行いつつ、森林経営管理事業が長期にわたる事業であることから必要額を毎年度取り崩ししていく予定である。</a:t>
          </a:r>
          <a:endParaRPr lang="ja-JP" altLang="ja-JP" sz="1400">
            <a:effectLst/>
            <a:latin typeface="ＭＳ Ｐ明朝" panose="02020600040205080304" pitchFamily="18" charset="-128"/>
            <a:ea typeface="ＭＳ Ｐ明朝" panose="02020600040205080304" pitchFamily="18"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増減理由）</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・「財政調整基金」については、地方財政法第</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7</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条に基づく決算剰余金の</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1/2</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を中心に計画的に積立している。</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・令和</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2</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年度は</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31</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百万円、令和</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3</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年度は</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22</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百万円の積立、令和</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4</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年度は△</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5</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百万円の取崩</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、令和</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5</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年度は</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20</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百万円の取崩しを行った一方で</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25</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百万円の積立を実施</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・令和</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5</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年度は総合保健福祉施設整備事業により取崩を実施。</a:t>
          </a:r>
          <a:endParaRPr kumimoji="1" lang="en-US" altLang="ja-JP" sz="11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100">
            <a:solidFill>
              <a:schemeClr val="dk1"/>
            </a:solidFill>
            <a:effectLst/>
            <a:latin typeface="ＭＳ Ｐ明朝" panose="02020600040205080304" pitchFamily="18" charset="-128"/>
            <a:ea typeface="ＭＳ Ｐ明朝" panose="02020600040205080304" pitchFamily="18" charset="-128"/>
            <a:cs typeface="+mn-cs"/>
          </a:endParaRPr>
        </a:p>
        <a:p>
          <a:endParaRPr lang="ja-JP" altLang="ja-JP" sz="1400">
            <a:effectLst/>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（今後の方針）</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・大規模災害などの不測の事態、税収や普通交付税の減に備えて計画的に積立していく。</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・人口減少の動向や財政状況を踏まえ、中長期的には減少していく見込みと考えられる。</a:t>
          </a:r>
          <a:endParaRPr lang="ja-JP" altLang="ja-JP" sz="1400">
            <a:effectLst/>
            <a:latin typeface="ＭＳ Ｐ明朝" panose="02020600040205080304" pitchFamily="18" charset="-128"/>
            <a:ea typeface="ＭＳ Ｐ明朝" panose="02020600040205080304" pitchFamily="18" charset="-128"/>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（増減理由）</a:t>
          </a:r>
          <a:endParaRPr lang="ja-JP" altLang="ja-JP" sz="1400">
            <a:effectLst/>
            <a:latin typeface="ＭＳ Ｐ明朝" panose="02020600040205080304" pitchFamily="18" charset="-128"/>
            <a:ea typeface="ＭＳ Ｐ明朝" panose="02020600040205080304" pitchFamily="18" charset="-128"/>
          </a:endParaRPr>
        </a:p>
        <a:p>
          <a:pPr eaLnBrk="1" fontAlgn="auto" latinLnBrk="0" hangingPunct="1"/>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・令和</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5</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年度は、財政負担を軽減するため、毎年度、過疎債及び辺地債に係る当該年度の元利償還金のうち交付税措置以外分（</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3</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割または</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2</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割分）を繰り入れることとしてルール化を行っていることから、それに基づき△</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60</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百万円を取り崩ししている。一方、総合保健福祉施設や橋りょう整備、保育園耐震改修事業などの大規模事業の実施に伴う償還額の増加を見据え、</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334</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百万円の積立を行った。</a:t>
          </a:r>
          <a:endParaRPr kumimoji="1" lang="en-US" altLang="ja-JP" sz="1100">
            <a:solidFill>
              <a:schemeClr val="dk1"/>
            </a:solidFill>
            <a:effectLst/>
            <a:latin typeface="ＭＳ Ｐ明朝" panose="02020600040205080304" pitchFamily="18" charset="-128"/>
            <a:ea typeface="ＭＳ Ｐ明朝" panose="02020600040205080304" pitchFamily="18" charset="-128"/>
            <a:cs typeface="+mn-cs"/>
          </a:endParaRPr>
        </a:p>
        <a:p>
          <a:pPr eaLnBrk="1" fontAlgn="auto" latinLnBrk="0" hangingPunct="1"/>
          <a:endParaRPr lang="ja-JP" altLang="ja-JP" sz="1400">
            <a:effectLst/>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（今後の方針）</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・減債基金については、当該年度の過疎債（交付税措置</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70</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％）の起債分のうち、一般財源分</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30</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％を計画的に積立することを目標としているが、令和元年度以前は財政状況により目標額の積立ができていなかった。令和</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2</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年度以降、普通交付税が増加したことなどにより、令和</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5</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年度において</a:t>
          </a:r>
          <a:r>
            <a:rPr kumimoji="1" lang="en-US" altLang="ja-JP" sz="1100">
              <a:solidFill>
                <a:schemeClr val="dk1"/>
              </a:solidFill>
              <a:effectLst/>
              <a:latin typeface="ＭＳ Ｐ明朝" panose="02020600040205080304" pitchFamily="18" charset="-128"/>
              <a:ea typeface="ＭＳ Ｐ明朝" panose="02020600040205080304" pitchFamily="18" charset="-128"/>
              <a:cs typeface="+mn-cs"/>
            </a:rPr>
            <a:t>334</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百万円</a:t>
          </a:r>
          <a:r>
            <a:rPr kumimoji="1" lang="ja-JP" altLang="en-US" sz="1100">
              <a:solidFill>
                <a:schemeClr val="dk1"/>
              </a:solidFill>
              <a:effectLst/>
              <a:latin typeface="ＭＳ Ｐ明朝" panose="02020600040205080304" pitchFamily="18" charset="-128"/>
              <a:ea typeface="ＭＳ Ｐ明朝" panose="02020600040205080304" pitchFamily="18" charset="-128"/>
              <a:cs typeface="+mn-cs"/>
            </a:rPr>
            <a:t>の積立を実施</a:t>
          </a:r>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a:t>
          </a:r>
          <a:endParaRPr lang="ja-JP" altLang="ja-JP" sz="1400">
            <a:effectLst/>
            <a:latin typeface="ＭＳ Ｐ明朝" panose="02020600040205080304" pitchFamily="18" charset="-128"/>
            <a:ea typeface="ＭＳ Ｐ明朝" panose="02020600040205080304" pitchFamily="18" charset="-128"/>
          </a:endParaRPr>
        </a:p>
        <a:p>
          <a:r>
            <a:rPr kumimoji="1" lang="ja-JP" altLang="ja-JP" sz="1100">
              <a:solidFill>
                <a:schemeClr val="dk1"/>
              </a:solidFill>
              <a:effectLst/>
              <a:latin typeface="ＭＳ Ｐ明朝" panose="02020600040205080304" pitchFamily="18" charset="-128"/>
              <a:ea typeface="ＭＳ Ｐ明朝" panose="02020600040205080304" pitchFamily="18" charset="-128"/>
              <a:cs typeface="+mn-cs"/>
            </a:rPr>
            <a:t>・今後、総合保健福祉施設整備や橋りょう整備事業などの大規模事業を予定していることから計画的に積立しつつ、ルールに従った適切な取崩しを行いながら、繰上償還を実施していく予定である。</a:t>
          </a:r>
          <a:endParaRPr lang="ja-JP" altLang="ja-JP" sz="1400">
            <a:effectLst/>
            <a:latin typeface="ＭＳ Ｐ明朝" panose="02020600040205080304" pitchFamily="18" charset="-128"/>
            <a:ea typeface="ＭＳ Ｐ明朝" panose="02020600040205080304" pitchFamily="18" charset="-128"/>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4276156</v>
      </c>
      <c r="BO4" s="449"/>
      <c r="BP4" s="449"/>
      <c r="BQ4" s="449"/>
      <c r="BR4" s="449"/>
      <c r="BS4" s="449"/>
      <c r="BT4" s="449"/>
      <c r="BU4" s="450"/>
      <c r="BV4" s="448">
        <v>4246068</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2</v>
      </c>
      <c r="CU4" s="589"/>
      <c r="CV4" s="589"/>
      <c r="CW4" s="589"/>
      <c r="CX4" s="589"/>
      <c r="CY4" s="589"/>
      <c r="CZ4" s="589"/>
      <c r="DA4" s="590"/>
      <c r="DB4" s="588">
        <v>1.9</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4216583</v>
      </c>
      <c r="BO5" s="420"/>
      <c r="BP5" s="420"/>
      <c r="BQ5" s="420"/>
      <c r="BR5" s="420"/>
      <c r="BS5" s="420"/>
      <c r="BT5" s="420"/>
      <c r="BU5" s="421"/>
      <c r="BV5" s="419">
        <v>4183095</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85.4</v>
      </c>
      <c r="CU5" s="417"/>
      <c r="CV5" s="417"/>
      <c r="CW5" s="417"/>
      <c r="CX5" s="417"/>
      <c r="CY5" s="417"/>
      <c r="CZ5" s="417"/>
      <c r="DA5" s="418"/>
      <c r="DB5" s="416">
        <v>84.5</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59573</v>
      </c>
      <c r="BO6" s="420"/>
      <c r="BP6" s="420"/>
      <c r="BQ6" s="420"/>
      <c r="BR6" s="420"/>
      <c r="BS6" s="420"/>
      <c r="BT6" s="420"/>
      <c r="BU6" s="421"/>
      <c r="BV6" s="419">
        <v>62973</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85.7</v>
      </c>
      <c r="CU6" s="563"/>
      <c r="CV6" s="563"/>
      <c r="CW6" s="563"/>
      <c r="CX6" s="563"/>
      <c r="CY6" s="563"/>
      <c r="CZ6" s="563"/>
      <c r="DA6" s="564"/>
      <c r="DB6" s="562">
        <v>85.2</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13842</v>
      </c>
      <c r="BO7" s="420"/>
      <c r="BP7" s="420"/>
      <c r="BQ7" s="420"/>
      <c r="BR7" s="420"/>
      <c r="BS7" s="420"/>
      <c r="BT7" s="420"/>
      <c r="BU7" s="421"/>
      <c r="BV7" s="419">
        <v>18345</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2342523</v>
      </c>
      <c r="CU7" s="420"/>
      <c r="CV7" s="420"/>
      <c r="CW7" s="420"/>
      <c r="CX7" s="420"/>
      <c r="CY7" s="420"/>
      <c r="CZ7" s="420"/>
      <c r="DA7" s="421"/>
      <c r="DB7" s="419">
        <v>2324253</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45731</v>
      </c>
      <c r="BO8" s="420"/>
      <c r="BP8" s="420"/>
      <c r="BQ8" s="420"/>
      <c r="BR8" s="420"/>
      <c r="BS8" s="420"/>
      <c r="BT8" s="420"/>
      <c r="BU8" s="421"/>
      <c r="BV8" s="419">
        <v>44628</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0.18</v>
      </c>
      <c r="CU8" s="523"/>
      <c r="CV8" s="523"/>
      <c r="CW8" s="523"/>
      <c r="CX8" s="523"/>
      <c r="CY8" s="523"/>
      <c r="CZ8" s="523"/>
      <c r="DA8" s="524"/>
      <c r="DB8" s="522">
        <v>0.18</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3478</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1103</v>
      </c>
      <c r="BO9" s="420"/>
      <c r="BP9" s="420"/>
      <c r="BQ9" s="420"/>
      <c r="BR9" s="420"/>
      <c r="BS9" s="420"/>
      <c r="BT9" s="420"/>
      <c r="BU9" s="421"/>
      <c r="BV9" s="419">
        <v>4285</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13.2</v>
      </c>
      <c r="CU9" s="417"/>
      <c r="CV9" s="417"/>
      <c r="CW9" s="417"/>
      <c r="CX9" s="417"/>
      <c r="CY9" s="417"/>
      <c r="CZ9" s="417"/>
      <c r="DA9" s="418"/>
      <c r="DB9" s="416">
        <v>13.2</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3956</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24682</v>
      </c>
      <c r="BO10" s="420"/>
      <c r="BP10" s="420"/>
      <c r="BQ10" s="420"/>
      <c r="BR10" s="420"/>
      <c r="BS10" s="420"/>
      <c r="BT10" s="420"/>
      <c r="BU10" s="421"/>
      <c r="BV10" s="419">
        <v>11</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3499</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20216</v>
      </c>
      <c r="BO12" s="420"/>
      <c r="BP12" s="420"/>
      <c r="BQ12" s="420"/>
      <c r="BR12" s="420"/>
      <c r="BS12" s="420"/>
      <c r="BT12" s="420"/>
      <c r="BU12" s="421"/>
      <c r="BV12" s="419">
        <v>5312</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3465</v>
      </c>
      <c r="S13" s="507"/>
      <c r="T13" s="507"/>
      <c r="U13" s="507"/>
      <c r="V13" s="508"/>
      <c r="W13" s="509" t="s">
        <v>131</v>
      </c>
      <c r="X13" s="405"/>
      <c r="Y13" s="405"/>
      <c r="Z13" s="405"/>
      <c r="AA13" s="405"/>
      <c r="AB13" s="406"/>
      <c r="AC13" s="372">
        <v>428</v>
      </c>
      <c r="AD13" s="373"/>
      <c r="AE13" s="373"/>
      <c r="AF13" s="373"/>
      <c r="AG13" s="374"/>
      <c r="AH13" s="372">
        <v>482</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5569</v>
      </c>
      <c r="BO13" s="420"/>
      <c r="BP13" s="420"/>
      <c r="BQ13" s="420"/>
      <c r="BR13" s="420"/>
      <c r="BS13" s="420"/>
      <c r="BT13" s="420"/>
      <c r="BU13" s="421"/>
      <c r="BV13" s="419">
        <v>-1016</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10.7</v>
      </c>
      <c r="CU13" s="417"/>
      <c r="CV13" s="417"/>
      <c r="CW13" s="417"/>
      <c r="CX13" s="417"/>
      <c r="CY13" s="417"/>
      <c r="CZ13" s="417"/>
      <c r="DA13" s="418"/>
      <c r="DB13" s="416">
        <v>11.4</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3600</v>
      </c>
      <c r="S14" s="507"/>
      <c r="T14" s="507"/>
      <c r="U14" s="507"/>
      <c r="V14" s="508"/>
      <c r="W14" s="510"/>
      <c r="X14" s="408"/>
      <c r="Y14" s="408"/>
      <c r="Z14" s="408"/>
      <c r="AA14" s="408"/>
      <c r="AB14" s="409"/>
      <c r="AC14" s="499">
        <v>25.1</v>
      </c>
      <c r="AD14" s="500"/>
      <c r="AE14" s="500"/>
      <c r="AF14" s="500"/>
      <c r="AG14" s="501"/>
      <c r="AH14" s="499">
        <v>25.2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v>16.100000000000001</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3570</v>
      </c>
      <c r="S15" s="507"/>
      <c r="T15" s="507"/>
      <c r="U15" s="507"/>
      <c r="V15" s="508"/>
      <c r="W15" s="509" t="s">
        <v>137</v>
      </c>
      <c r="X15" s="405"/>
      <c r="Y15" s="405"/>
      <c r="Z15" s="405"/>
      <c r="AA15" s="405"/>
      <c r="AB15" s="406"/>
      <c r="AC15" s="372">
        <v>345</v>
      </c>
      <c r="AD15" s="373"/>
      <c r="AE15" s="373"/>
      <c r="AF15" s="373"/>
      <c r="AG15" s="374"/>
      <c r="AH15" s="372">
        <v>407</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398918</v>
      </c>
      <c r="BO15" s="449"/>
      <c r="BP15" s="449"/>
      <c r="BQ15" s="449"/>
      <c r="BR15" s="449"/>
      <c r="BS15" s="449"/>
      <c r="BT15" s="449"/>
      <c r="BU15" s="450"/>
      <c r="BV15" s="448">
        <v>392380</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20.2</v>
      </c>
      <c r="AD16" s="500"/>
      <c r="AE16" s="500"/>
      <c r="AF16" s="500"/>
      <c r="AG16" s="501"/>
      <c r="AH16" s="499">
        <v>21.3</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2236130</v>
      </c>
      <c r="BO16" s="420"/>
      <c r="BP16" s="420"/>
      <c r="BQ16" s="420"/>
      <c r="BR16" s="420"/>
      <c r="BS16" s="420"/>
      <c r="BT16" s="420"/>
      <c r="BU16" s="421"/>
      <c r="BV16" s="419">
        <v>2207174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931</v>
      </c>
      <c r="AD17" s="373"/>
      <c r="AE17" s="373"/>
      <c r="AF17" s="373"/>
      <c r="AG17" s="374"/>
      <c r="AH17" s="372">
        <v>1023</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496068</v>
      </c>
      <c r="BO17" s="420"/>
      <c r="BP17" s="420"/>
      <c r="BQ17" s="420"/>
      <c r="BR17" s="420"/>
      <c r="BS17" s="420"/>
      <c r="BT17" s="420"/>
      <c r="BU17" s="421"/>
      <c r="BV17" s="419">
        <v>488627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64.930000000000007</v>
      </c>
      <c r="M18" s="472"/>
      <c r="N18" s="472"/>
      <c r="O18" s="472"/>
      <c r="P18" s="472"/>
      <c r="Q18" s="472"/>
      <c r="R18" s="473"/>
      <c r="S18" s="473"/>
      <c r="T18" s="473"/>
      <c r="U18" s="473"/>
      <c r="V18" s="474"/>
      <c r="W18" s="490"/>
      <c r="X18" s="491"/>
      <c r="Y18" s="491"/>
      <c r="Z18" s="491"/>
      <c r="AA18" s="491"/>
      <c r="AB18" s="515"/>
      <c r="AC18" s="389">
        <v>54.6</v>
      </c>
      <c r="AD18" s="390"/>
      <c r="AE18" s="390"/>
      <c r="AF18" s="390"/>
      <c r="AG18" s="475"/>
      <c r="AH18" s="389">
        <v>53.5</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2019913</v>
      </c>
      <c r="BO18" s="420"/>
      <c r="BP18" s="420"/>
      <c r="BQ18" s="420"/>
      <c r="BR18" s="420"/>
      <c r="BS18" s="420"/>
      <c r="BT18" s="420"/>
      <c r="BU18" s="421"/>
      <c r="BV18" s="419">
        <v>1994715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54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2856810</v>
      </c>
      <c r="BO19" s="420"/>
      <c r="BP19" s="420"/>
      <c r="BQ19" s="420"/>
      <c r="BR19" s="420"/>
      <c r="BS19" s="420"/>
      <c r="BT19" s="420"/>
      <c r="BU19" s="421"/>
      <c r="BV19" s="419">
        <v>2815795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1379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4190839</v>
      </c>
      <c r="BO22" s="449"/>
      <c r="BP22" s="449"/>
      <c r="BQ22" s="449"/>
      <c r="BR22" s="449"/>
      <c r="BS22" s="449"/>
      <c r="BT22" s="449"/>
      <c r="BU22" s="450"/>
      <c r="BV22" s="448">
        <v>3779085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3987157</v>
      </c>
      <c r="BO23" s="420"/>
      <c r="BP23" s="420"/>
      <c r="BQ23" s="420"/>
      <c r="BR23" s="420"/>
      <c r="BS23" s="420"/>
      <c r="BT23" s="420"/>
      <c r="BU23" s="421"/>
      <c r="BV23" s="419">
        <v>3529504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7000</v>
      </c>
      <c r="R24" s="373"/>
      <c r="S24" s="373"/>
      <c r="T24" s="373"/>
      <c r="U24" s="373"/>
      <c r="V24" s="374"/>
      <c r="W24" s="462"/>
      <c r="X24" s="399"/>
      <c r="Y24" s="400"/>
      <c r="Z24" s="375" t="s">
        <v>162</v>
      </c>
      <c r="AA24" s="376"/>
      <c r="AB24" s="376"/>
      <c r="AC24" s="376"/>
      <c r="AD24" s="376"/>
      <c r="AE24" s="376"/>
      <c r="AF24" s="376"/>
      <c r="AG24" s="377"/>
      <c r="AH24" s="372">
        <v>67</v>
      </c>
      <c r="AI24" s="373"/>
      <c r="AJ24" s="373"/>
      <c r="AK24" s="373"/>
      <c r="AL24" s="374"/>
      <c r="AM24" s="372">
        <v>190012</v>
      </c>
      <c r="AN24" s="373"/>
      <c r="AO24" s="373"/>
      <c r="AP24" s="373"/>
      <c r="AQ24" s="373"/>
      <c r="AR24" s="374"/>
      <c r="AS24" s="372">
        <v>2836</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3263178</v>
      </c>
      <c r="BO24" s="420"/>
      <c r="BP24" s="420"/>
      <c r="BQ24" s="420"/>
      <c r="BR24" s="420"/>
      <c r="BS24" s="420"/>
      <c r="BT24" s="420"/>
      <c r="BU24" s="421"/>
      <c r="BV24" s="419">
        <v>2768451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5750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160085</v>
      </c>
      <c r="BO25" s="449"/>
      <c r="BP25" s="449"/>
      <c r="BQ25" s="449"/>
      <c r="BR25" s="449"/>
      <c r="BS25" s="449"/>
      <c r="BT25" s="449"/>
      <c r="BU25" s="450"/>
      <c r="BV25" s="448">
        <v>1021904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t="s">
        <v>122</v>
      </c>
      <c r="M26" s="373"/>
      <c r="N26" s="373"/>
      <c r="O26" s="373"/>
      <c r="P26" s="374"/>
      <c r="Q26" s="372" t="s">
        <v>122</v>
      </c>
      <c r="R26" s="373"/>
      <c r="S26" s="373"/>
      <c r="T26" s="373"/>
      <c r="U26" s="373"/>
      <c r="V26" s="374"/>
      <c r="W26" s="462"/>
      <c r="X26" s="399"/>
      <c r="Y26" s="400"/>
      <c r="Z26" s="375" t="s">
        <v>168</v>
      </c>
      <c r="AA26" s="430"/>
      <c r="AB26" s="430"/>
      <c r="AC26" s="430"/>
      <c r="AD26" s="430"/>
      <c r="AE26" s="430"/>
      <c r="AF26" s="430"/>
      <c r="AG26" s="431"/>
      <c r="AH26" s="372">
        <v>2</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171</v>
      </c>
      <c r="F27" s="376"/>
      <c r="G27" s="376"/>
      <c r="H27" s="376"/>
      <c r="I27" s="376"/>
      <c r="J27" s="376"/>
      <c r="K27" s="377"/>
      <c r="L27" s="372">
        <v>1</v>
      </c>
      <c r="M27" s="373"/>
      <c r="N27" s="373"/>
      <c r="O27" s="373"/>
      <c r="P27" s="374"/>
      <c r="Q27" s="372">
        <v>2700</v>
      </c>
      <c r="R27" s="373"/>
      <c r="S27" s="373"/>
      <c r="T27" s="373"/>
      <c r="U27" s="373"/>
      <c r="V27" s="374"/>
      <c r="W27" s="462"/>
      <c r="X27" s="399"/>
      <c r="Y27" s="400"/>
      <c r="Z27" s="375" t="s">
        <v>172</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63752</v>
      </c>
      <c r="BO27" s="454"/>
      <c r="BP27" s="454"/>
      <c r="BQ27" s="454"/>
      <c r="BR27" s="454"/>
      <c r="BS27" s="454"/>
      <c r="BT27" s="454"/>
      <c r="BU27" s="455"/>
      <c r="BV27" s="453">
        <v>63752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2000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971928</v>
      </c>
      <c r="BO28" s="449"/>
      <c r="BP28" s="449"/>
      <c r="BQ28" s="449"/>
      <c r="BR28" s="449"/>
      <c r="BS28" s="449"/>
      <c r="BT28" s="449"/>
      <c r="BU28" s="450"/>
      <c r="BV28" s="448">
        <v>967462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8</v>
      </c>
      <c r="M29" s="373"/>
      <c r="N29" s="373"/>
      <c r="O29" s="373"/>
      <c r="P29" s="374"/>
      <c r="Q29" s="372">
        <v>1600</v>
      </c>
      <c r="R29" s="373"/>
      <c r="S29" s="373"/>
      <c r="T29" s="373"/>
      <c r="U29" s="373"/>
      <c r="V29" s="374"/>
      <c r="W29" s="463"/>
      <c r="X29" s="464"/>
      <c r="Y29" s="465"/>
      <c r="Z29" s="375" t="s">
        <v>178</v>
      </c>
      <c r="AA29" s="376"/>
      <c r="AB29" s="376"/>
      <c r="AC29" s="376"/>
      <c r="AD29" s="376"/>
      <c r="AE29" s="376"/>
      <c r="AF29" s="376"/>
      <c r="AG29" s="377"/>
      <c r="AH29" s="372">
        <v>67</v>
      </c>
      <c r="AI29" s="373"/>
      <c r="AJ29" s="373"/>
      <c r="AK29" s="373"/>
      <c r="AL29" s="374"/>
      <c r="AM29" s="372">
        <v>190012</v>
      </c>
      <c r="AN29" s="373"/>
      <c r="AO29" s="373"/>
      <c r="AP29" s="373"/>
      <c r="AQ29" s="373"/>
      <c r="AR29" s="374"/>
      <c r="AS29" s="372">
        <v>2836</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1262651</v>
      </c>
      <c r="BO29" s="420"/>
      <c r="BP29" s="420"/>
      <c r="BQ29" s="420"/>
      <c r="BR29" s="420"/>
      <c r="BS29" s="420"/>
      <c r="BT29" s="420"/>
      <c r="BU29" s="421"/>
      <c r="BV29" s="419">
        <v>988747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97.1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569770</v>
      </c>
      <c r="BO30" s="454"/>
      <c r="BP30" s="454"/>
      <c r="BQ30" s="454"/>
      <c r="BR30" s="454"/>
      <c r="BS30" s="454"/>
      <c r="BT30" s="454"/>
      <c r="BU30" s="455"/>
      <c r="BV30" s="453">
        <v>639014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国民健康保険特別会計（事業勘定）</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IF('各会計、関係団体の財政状況及び健全化判断比率'!B33="","",'各会計、関係団体の財政状況及び健全化判断比率'!B33)</f>
        <v>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国民健康保険山城病院組合（病院事業会計）</v>
      </c>
      <c r="BZ34" s="368"/>
      <c r="CA34" s="368"/>
      <c r="CB34" s="368"/>
      <c r="CC34" s="368"/>
      <c r="CD34" s="368"/>
      <c r="CE34" s="368"/>
      <c r="CF34" s="368"/>
      <c r="CG34" s="368"/>
      <c r="CH34" s="368"/>
      <c r="CI34" s="368"/>
      <c r="CJ34" s="368"/>
      <c r="CK34" s="368"/>
      <c r="CL34" s="368"/>
      <c r="CM34" s="368"/>
      <c r="CN34" s="181"/>
      <c r="CO34" s="367">
        <f>IF(CQ34="","",MAX(C34:D43,U34:V43,AM34:AN43,BE34:BF43,BW34:BX43)+1)</f>
        <v>19</v>
      </c>
      <c r="CP34" s="367"/>
      <c r="CQ34" s="368" t="str">
        <f>IF('各会計、関係団体の財政状況及び健全化判断比率'!BS7="","",'各会計、関係団体の財政状況及び健全化判断比率'!BS7)</f>
        <v>和束町活性化センター</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国民健康保険特別会計（直診勘定）</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8</v>
      </c>
      <c r="BF35" s="367"/>
      <c r="BG35" s="368" t="str">
        <f>IF('各会計、関係団体の財政状況及び健全化判断比率'!B34="","",'各会計、関係団体の財政状況及び健全化判断比率'!B34)</f>
        <v>下水道事業特別会計</v>
      </c>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国民健康保険山城病院組合（介護老人保健施設事業会計）</v>
      </c>
      <c r="BZ35" s="368"/>
      <c r="CA35" s="368"/>
      <c r="CB35" s="368"/>
      <c r="CC35" s="368"/>
      <c r="CD35" s="368"/>
      <c r="CE35" s="368"/>
      <c r="CF35" s="368"/>
      <c r="CG35" s="368"/>
      <c r="CH35" s="368"/>
      <c r="CI35" s="368"/>
      <c r="CJ35" s="368"/>
      <c r="CK35" s="368"/>
      <c r="CL35" s="368"/>
      <c r="CM35" s="368"/>
      <c r="CN35" s="181"/>
      <c r="CO35" s="367">
        <f t="shared" ref="CO35:CO43" si="3">IF(CQ35="","",CO34+1)</f>
        <v>20</v>
      </c>
      <c r="CP35" s="367"/>
      <c r="CQ35" s="368" t="str">
        <f>IF('各会計、関係団体の財政状況及び健全化判断比率'!BS8="","",'各会計、関係団体の財政状況及び健全化判断比率'!BS8)</f>
        <v>アグリビジネス</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介護保険特別会計（保険事業勘定）</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京都府市町村職員退職手当組合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介護保険特別会計（サービス事業勘定）</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京都府市町村議会議員公務災害補償等組合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6</v>
      </c>
      <c r="V38" s="367"/>
      <c r="W38" s="368" t="str">
        <f>IF('各会計、関係団体の財政状況及び健全化判断比率'!B32="","",'各会計、関係団体の財政状況及び健全化判断比率'!B32)</f>
        <v>後期高齢者医療事業</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相楽中部消防組合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相楽広域行政組合（一般会計）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京都府自治会館管理組合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京都府住宅新築資金等貸付事業管理組合（一般会計）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京都府住宅新築資金等貸付事業管理組合（特別会計）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18</v>
      </c>
      <c r="BX43" s="367"/>
      <c r="BY43" s="368" t="str">
        <f>IF('各会計、関係団体の財政状況及び健全化判断比率'!B77="","",'各会計、関係団体の財政状況及び健全化判断比率'!B77)</f>
        <v>京都府後期高齢者医療広域連合（一般会計）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R2o2jBfOTjf5WTkxN8xr58NCl3Yvn91cTvibEu8B0uUtFtC71+2YM9QGqF+NkMSw1WXu1VXdW2fVfFXS0vV5BA==" saltValue="hstIRfvBc6cplTnjGxBQM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370459</v>
      </c>
      <c r="S5" s="677"/>
      <c r="T5" s="677"/>
      <c r="U5" s="677"/>
      <c r="V5" s="677"/>
      <c r="W5" s="677"/>
      <c r="X5" s="677"/>
      <c r="Y5" s="702"/>
      <c r="Z5" s="715">
        <v>8.6999999999999993</v>
      </c>
      <c r="AA5" s="715"/>
      <c r="AB5" s="715"/>
      <c r="AC5" s="715"/>
      <c r="AD5" s="716">
        <v>370459</v>
      </c>
      <c r="AE5" s="716"/>
      <c r="AF5" s="716"/>
      <c r="AG5" s="716"/>
      <c r="AH5" s="716"/>
      <c r="AI5" s="716"/>
      <c r="AJ5" s="716"/>
      <c r="AK5" s="716"/>
      <c r="AL5" s="703">
        <v>15.7</v>
      </c>
      <c r="AM5" s="685"/>
      <c r="AN5" s="685"/>
      <c r="AO5" s="704"/>
      <c r="AP5" s="679" t="s">
        <v>217</v>
      </c>
      <c r="AQ5" s="680"/>
      <c r="AR5" s="680"/>
      <c r="AS5" s="680"/>
      <c r="AT5" s="680"/>
      <c r="AU5" s="680"/>
      <c r="AV5" s="680"/>
      <c r="AW5" s="680"/>
      <c r="AX5" s="680"/>
      <c r="AY5" s="680"/>
      <c r="AZ5" s="680"/>
      <c r="BA5" s="680"/>
      <c r="BB5" s="680"/>
      <c r="BC5" s="680"/>
      <c r="BD5" s="680"/>
      <c r="BE5" s="680"/>
      <c r="BF5" s="681"/>
      <c r="BG5" s="621">
        <v>370459</v>
      </c>
      <c r="BH5" s="622"/>
      <c r="BI5" s="622"/>
      <c r="BJ5" s="622"/>
      <c r="BK5" s="622"/>
      <c r="BL5" s="622"/>
      <c r="BM5" s="622"/>
      <c r="BN5" s="623"/>
      <c r="BO5" s="659">
        <v>100</v>
      </c>
      <c r="BP5" s="659"/>
      <c r="BQ5" s="659"/>
      <c r="BR5" s="659"/>
      <c r="BS5" s="660">
        <v>17307</v>
      </c>
      <c r="BT5" s="660"/>
      <c r="BU5" s="660"/>
      <c r="BV5" s="660"/>
      <c r="BW5" s="660"/>
      <c r="BX5" s="660"/>
      <c r="BY5" s="660"/>
      <c r="BZ5" s="660"/>
      <c r="CA5" s="660"/>
      <c r="CB5" s="700"/>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37281</v>
      </c>
      <c r="S6" s="622"/>
      <c r="T6" s="622"/>
      <c r="U6" s="622"/>
      <c r="V6" s="622"/>
      <c r="W6" s="622"/>
      <c r="X6" s="622"/>
      <c r="Y6" s="623"/>
      <c r="Z6" s="659">
        <v>0.9</v>
      </c>
      <c r="AA6" s="659"/>
      <c r="AB6" s="659"/>
      <c r="AC6" s="659"/>
      <c r="AD6" s="660">
        <v>37281</v>
      </c>
      <c r="AE6" s="660"/>
      <c r="AF6" s="660"/>
      <c r="AG6" s="660"/>
      <c r="AH6" s="660"/>
      <c r="AI6" s="660"/>
      <c r="AJ6" s="660"/>
      <c r="AK6" s="660"/>
      <c r="AL6" s="624">
        <v>1.6</v>
      </c>
      <c r="AM6" s="625"/>
      <c r="AN6" s="625"/>
      <c r="AO6" s="661"/>
      <c r="AP6" s="618" t="s">
        <v>222</v>
      </c>
      <c r="AQ6" s="619"/>
      <c r="AR6" s="619"/>
      <c r="AS6" s="619"/>
      <c r="AT6" s="619"/>
      <c r="AU6" s="619"/>
      <c r="AV6" s="619"/>
      <c r="AW6" s="619"/>
      <c r="AX6" s="619"/>
      <c r="AY6" s="619"/>
      <c r="AZ6" s="619"/>
      <c r="BA6" s="619"/>
      <c r="BB6" s="619"/>
      <c r="BC6" s="619"/>
      <c r="BD6" s="619"/>
      <c r="BE6" s="619"/>
      <c r="BF6" s="620"/>
      <c r="BG6" s="621">
        <v>370459</v>
      </c>
      <c r="BH6" s="622"/>
      <c r="BI6" s="622"/>
      <c r="BJ6" s="622"/>
      <c r="BK6" s="622"/>
      <c r="BL6" s="622"/>
      <c r="BM6" s="622"/>
      <c r="BN6" s="623"/>
      <c r="BO6" s="659">
        <v>100</v>
      </c>
      <c r="BP6" s="659"/>
      <c r="BQ6" s="659"/>
      <c r="BR6" s="659"/>
      <c r="BS6" s="660">
        <v>17307</v>
      </c>
      <c r="BT6" s="660"/>
      <c r="BU6" s="660"/>
      <c r="BV6" s="660"/>
      <c r="BW6" s="660"/>
      <c r="BX6" s="660"/>
      <c r="BY6" s="660"/>
      <c r="BZ6" s="660"/>
      <c r="CA6" s="660"/>
      <c r="CB6" s="700"/>
      <c r="CD6" s="679" t="s">
        <v>223</v>
      </c>
      <c r="CE6" s="680"/>
      <c r="CF6" s="680"/>
      <c r="CG6" s="680"/>
      <c r="CH6" s="680"/>
      <c r="CI6" s="680"/>
      <c r="CJ6" s="680"/>
      <c r="CK6" s="680"/>
      <c r="CL6" s="680"/>
      <c r="CM6" s="680"/>
      <c r="CN6" s="680"/>
      <c r="CO6" s="680"/>
      <c r="CP6" s="680"/>
      <c r="CQ6" s="681"/>
      <c r="CR6" s="621">
        <v>50649</v>
      </c>
      <c r="CS6" s="622"/>
      <c r="CT6" s="622"/>
      <c r="CU6" s="622"/>
      <c r="CV6" s="622"/>
      <c r="CW6" s="622"/>
      <c r="CX6" s="622"/>
      <c r="CY6" s="623"/>
      <c r="CZ6" s="703">
        <v>1.2</v>
      </c>
      <c r="DA6" s="685"/>
      <c r="DB6" s="685"/>
      <c r="DC6" s="705"/>
      <c r="DD6" s="627" t="s">
        <v>122</v>
      </c>
      <c r="DE6" s="622"/>
      <c r="DF6" s="622"/>
      <c r="DG6" s="622"/>
      <c r="DH6" s="622"/>
      <c r="DI6" s="622"/>
      <c r="DJ6" s="622"/>
      <c r="DK6" s="622"/>
      <c r="DL6" s="622"/>
      <c r="DM6" s="622"/>
      <c r="DN6" s="622"/>
      <c r="DO6" s="622"/>
      <c r="DP6" s="623"/>
      <c r="DQ6" s="627">
        <v>50649</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128</v>
      </c>
      <c r="S7" s="622"/>
      <c r="T7" s="622"/>
      <c r="U7" s="622"/>
      <c r="V7" s="622"/>
      <c r="W7" s="622"/>
      <c r="X7" s="622"/>
      <c r="Y7" s="623"/>
      <c r="Z7" s="659">
        <v>0</v>
      </c>
      <c r="AA7" s="659"/>
      <c r="AB7" s="659"/>
      <c r="AC7" s="659"/>
      <c r="AD7" s="660">
        <v>128</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149387</v>
      </c>
      <c r="BH7" s="622"/>
      <c r="BI7" s="622"/>
      <c r="BJ7" s="622"/>
      <c r="BK7" s="622"/>
      <c r="BL7" s="622"/>
      <c r="BM7" s="622"/>
      <c r="BN7" s="623"/>
      <c r="BO7" s="659">
        <v>40.299999999999997</v>
      </c>
      <c r="BP7" s="659"/>
      <c r="BQ7" s="659"/>
      <c r="BR7" s="659"/>
      <c r="BS7" s="660">
        <v>5341</v>
      </c>
      <c r="BT7" s="660"/>
      <c r="BU7" s="660"/>
      <c r="BV7" s="660"/>
      <c r="BW7" s="660"/>
      <c r="BX7" s="660"/>
      <c r="BY7" s="660"/>
      <c r="BZ7" s="660"/>
      <c r="CA7" s="660"/>
      <c r="CB7" s="700"/>
      <c r="CD7" s="618" t="s">
        <v>226</v>
      </c>
      <c r="CE7" s="619"/>
      <c r="CF7" s="619"/>
      <c r="CG7" s="619"/>
      <c r="CH7" s="619"/>
      <c r="CI7" s="619"/>
      <c r="CJ7" s="619"/>
      <c r="CK7" s="619"/>
      <c r="CL7" s="619"/>
      <c r="CM7" s="619"/>
      <c r="CN7" s="619"/>
      <c r="CO7" s="619"/>
      <c r="CP7" s="619"/>
      <c r="CQ7" s="620"/>
      <c r="CR7" s="621">
        <v>957443</v>
      </c>
      <c r="CS7" s="622"/>
      <c r="CT7" s="622"/>
      <c r="CU7" s="622"/>
      <c r="CV7" s="622"/>
      <c r="CW7" s="622"/>
      <c r="CX7" s="622"/>
      <c r="CY7" s="623"/>
      <c r="CZ7" s="659">
        <v>22.7</v>
      </c>
      <c r="DA7" s="659"/>
      <c r="DB7" s="659"/>
      <c r="DC7" s="659"/>
      <c r="DD7" s="627">
        <v>12655</v>
      </c>
      <c r="DE7" s="622"/>
      <c r="DF7" s="622"/>
      <c r="DG7" s="622"/>
      <c r="DH7" s="622"/>
      <c r="DI7" s="622"/>
      <c r="DJ7" s="622"/>
      <c r="DK7" s="622"/>
      <c r="DL7" s="622"/>
      <c r="DM7" s="622"/>
      <c r="DN7" s="622"/>
      <c r="DO7" s="622"/>
      <c r="DP7" s="623"/>
      <c r="DQ7" s="627">
        <v>781814</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3164</v>
      </c>
      <c r="S8" s="622"/>
      <c r="T8" s="622"/>
      <c r="U8" s="622"/>
      <c r="V8" s="622"/>
      <c r="W8" s="622"/>
      <c r="X8" s="622"/>
      <c r="Y8" s="623"/>
      <c r="Z8" s="659">
        <v>0.1</v>
      </c>
      <c r="AA8" s="659"/>
      <c r="AB8" s="659"/>
      <c r="AC8" s="659"/>
      <c r="AD8" s="660">
        <v>3164</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5876</v>
      </c>
      <c r="BH8" s="622"/>
      <c r="BI8" s="622"/>
      <c r="BJ8" s="622"/>
      <c r="BK8" s="622"/>
      <c r="BL8" s="622"/>
      <c r="BM8" s="622"/>
      <c r="BN8" s="623"/>
      <c r="BO8" s="659">
        <v>1.6</v>
      </c>
      <c r="BP8" s="659"/>
      <c r="BQ8" s="659"/>
      <c r="BR8" s="659"/>
      <c r="BS8" s="660" t="s">
        <v>122</v>
      </c>
      <c r="BT8" s="660"/>
      <c r="BU8" s="660"/>
      <c r="BV8" s="660"/>
      <c r="BW8" s="660"/>
      <c r="BX8" s="660"/>
      <c r="BY8" s="660"/>
      <c r="BZ8" s="660"/>
      <c r="CA8" s="660"/>
      <c r="CB8" s="700"/>
      <c r="CD8" s="618" t="s">
        <v>229</v>
      </c>
      <c r="CE8" s="619"/>
      <c r="CF8" s="619"/>
      <c r="CG8" s="619"/>
      <c r="CH8" s="619"/>
      <c r="CI8" s="619"/>
      <c r="CJ8" s="619"/>
      <c r="CK8" s="619"/>
      <c r="CL8" s="619"/>
      <c r="CM8" s="619"/>
      <c r="CN8" s="619"/>
      <c r="CO8" s="619"/>
      <c r="CP8" s="619"/>
      <c r="CQ8" s="620"/>
      <c r="CR8" s="621">
        <v>1428957</v>
      </c>
      <c r="CS8" s="622"/>
      <c r="CT8" s="622"/>
      <c r="CU8" s="622"/>
      <c r="CV8" s="622"/>
      <c r="CW8" s="622"/>
      <c r="CX8" s="622"/>
      <c r="CY8" s="623"/>
      <c r="CZ8" s="659">
        <v>33.9</v>
      </c>
      <c r="DA8" s="659"/>
      <c r="DB8" s="659"/>
      <c r="DC8" s="659"/>
      <c r="DD8" s="627">
        <v>677478</v>
      </c>
      <c r="DE8" s="622"/>
      <c r="DF8" s="622"/>
      <c r="DG8" s="622"/>
      <c r="DH8" s="622"/>
      <c r="DI8" s="622"/>
      <c r="DJ8" s="622"/>
      <c r="DK8" s="622"/>
      <c r="DL8" s="622"/>
      <c r="DM8" s="622"/>
      <c r="DN8" s="622"/>
      <c r="DO8" s="622"/>
      <c r="DP8" s="623"/>
      <c r="DQ8" s="627">
        <v>580453</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3220</v>
      </c>
      <c r="S9" s="622"/>
      <c r="T9" s="622"/>
      <c r="U9" s="622"/>
      <c r="V9" s="622"/>
      <c r="W9" s="622"/>
      <c r="X9" s="622"/>
      <c r="Y9" s="623"/>
      <c r="Z9" s="659">
        <v>0.1</v>
      </c>
      <c r="AA9" s="659"/>
      <c r="AB9" s="659"/>
      <c r="AC9" s="659"/>
      <c r="AD9" s="660">
        <v>3220</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117693</v>
      </c>
      <c r="BH9" s="622"/>
      <c r="BI9" s="622"/>
      <c r="BJ9" s="622"/>
      <c r="BK9" s="622"/>
      <c r="BL9" s="622"/>
      <c r="BM9" s="622"/>
      <c r="BN9" s="623"/>
      <c r="BO9" s="659">
        <v>31.8</v>
      </c>
      <c r="BP9" s="659"/>
      <c r="BQ9" s="659"/>
      <c r="BR9" s="659"/>
      <c r="BS9" s="660" t="s">
        <v>122</v>
      </c>
      <c r="BT9" s="660"/>
      <c r="BU9" s="660"/>
      <c r="BV9" s="660"/>
      <c r="BW9" s="660"/>
      <c r="BX9" s="660"/>
      <c r="BY9" s="660"/>
      <c r="BZ9" s="660"/>
      <c r="CA9" s="660"/>
      <c r="CB9" s="700"/>
      <c r="CD9" s="618" t="s">
        <v>232</v>
      </c>
      <c r="CE9" s="619"/>
      <c r="CF9" s="619"/>
      <c r="CG9" s="619"/>
      <c r="CH9" s="619"/>
      <c r="CI9" s="619"/>
      <c r="CJ9" s="619"/>
      <c r="CK9" s="619"/>
      <c r="CL9" s="619"/>
      <c r="CM9" s="619"/>
      <c r="CN9" s="619"/>
      <c r="CO9" s="619"/>
      <c r="CP9" s="619"/>
      <c r="CQ9" s="620"/>
      <c r="CR9" s="621">
        <v>322579</v>
      </c>
      <c r="CS9" s="622"/>
      <c r="CT9" s="622"/>
      <c r="CU9" s="622"/>
      <c r="CV9" s="622"/>
      <c r="CW9" s="622"/>
      <c r="CX9" s="622"/>
      <c r="CY9" s="623"/>
      <c r="CZ9" s="659">
        <v>7.7</v>
      </c>
      <c r="DA9" s="659"/>
      <c r="DB9" s="659"/>
      <c r="DC9" s="659"/>
      <c r="DD9" s="627">
        <v>2703</v>
      </c>
      <c r="DE9" s="622"/>
      <c r="DF9" s="622"/>
      <c r="DG9" s="622"/>
      <c r="DH9" s="622"/>
      <c r="DI9" s="622"/>
      <c r="DJ9" s="622"/>
      <c r="DK9" s="622"/>
      <c r="DL9" s="622"/>
      <c r="DM9" s="622"/>
      <c r="DN9" s="622"/>
      <c r="DO9" s="622"/>
      <c r="DP9" s="623"/>
      <c r="DQ9" s="627">
        <v>294893</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10412</v>
      </c>
      <c r="BH10" s="622"/>
      <c r="BI10" s="622"/>
      <c r="BJ10" s="622"/>
      <c r="BK10" s="622"/>
      <c r="BL10" s="622"/>
      <c r="BM10" s="622"/>
      <c r="BN10" s="623"/>
      <c r="BO10" s="659">
        <v>2.8</v>
      </c>
      <c r="BP10" s="659"/>
      <c r="BQ10" s="659"/>
      <c r="BR10" s="659"/>
      <c r="BS10" s="660">
        <v>3606</v>
      </c>
      <c r="BT10" s="660"/>
      <c r="BU10" s="660"/>
      <c r="BV10" s="660"/>
      <c r="BW10" s="660"/>
      <c r="BX10" s="660"/>
      <c r="BY10" s="660"/>
      <c r="BZ10" s="660"/>
      <c r="CA10" s="660"/>
      <c r="CB10" s="700"/>
      <c r="CD10" s="618" t="s">
        <v>235</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77208</v>
      </c>
      <c r="S11" s="622"/>
      <c r="T11" s="622"/>
      <c r="U11" s="622"/>
      <c r="V11" s="622"/>
      <c r="W11" s="622"/>
      <c r="X11" s="622"/>
      <c r="Y11" s="623"/>
      <c r="Z11" s="624">
        <v>1.8</v>
      </c>
      <c r="AA11" s="625"/>
      <c r="AB11" s="625"/>
      <c r="AC11" s="626"/>
      <c r="AD11" s="627">
        <v>77208</v>
      </c>
      <c r="AE11" s="622"/>
      <c r="AF11" s="622"/>
      <c r="AG11" s="622"/>
      <c r="AH11" s="622"/>
      <c r="AI11" s="622"/>
      <c r="AJ11" s="622"/>
      <c r="AK11" s="623"/>
      <c r="AL11" s="624">
        <v>3.3</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15406</v>
      </c>
      <c r="BH11" s="622"/>
      <c r="BI11" s="622"/>
      <c r="BJ11" s="622"/>
      <c r="BK11" s="622"/>
      <c r="BL11" s="622"/>
      <c r="BM11" s="622"/>
      <c r="BN11" s="623"/>
      <c r="BO11" s="659">
        <v>4.2</v>
      </c>
      <c r="BP11" s="659"/>
      <c r="BQ11" s="659"/>
      <c r="BR11" s="659"/>
      <c r="BS11" s="660">
        <v>1735</v>
      </c>
      <c r="BT11" s="660"/>
      <c r="BU11" s="660"/>
      <c r="BV11" s="660"/>
      <c r="BW11" s="660"/>
      <c r="BX11" s="660"/>
      <c r="BY11" s="660"/>
      <c r="BZ11" s="660"/>
      <c r="CA11" s="660"/>
      <c r="CB11" s="700"/>
      <c r="CD11" s="618" t="s">
        <v>238</v>
      </c>
      <c r="CE11" s="619"/>
      <c r="CF11" s="619"/>
      <c r="CG11" s="619"/>
      <c r="CH11" s="619"/>
      <c r="CI11" s="619"/>
      <c r="CJ11" s="619"/>
      <c r="CK11" s="619"/>
      <c r="CL11" s="619"/>
      <c r="CM11" s="619"/>
      <c r="CN11" s="619"/>
      <c r="CO11" s="619"/>
      <c r="CP11" s="619"/>
      <c r="CQ11" s="620"/>
      <c r="CR11" s="621">
        <v>119092</v>
      </c>
      <c r="CS11" s="622"/>
      <c r="CT11" s="622"/>
      <c r="CU11" s="622"/>
      <c r="CV11" s="622"/>
      <c r="CW11" s="622"/>
      <c r="CX11" s="622"/>
      <c r="CY11" s="623"/>
      <c r="CZ11" s="659">
        <v>2.8</v>
      </c>
      <c r="DA11" s="659"/>
      <c r="DB11" s="659"/>
      <c r="DC11" s="659"/>
      <c r="DD11" s="627">
        <v>4583</v>
      </c>
      <c r="DE11" s="622"/>
      <c r="DF11" s="622"/>
      <c r="DG11" s="622"/>
      <c r="DH11" s="622"/>
      <c r="DI11" s="622"/>
      <c r="DJ11" s="622"/>
      <c r="DK11" s="622"/>
      <c r="DL11" s="622"/>
      <c r="DM11" s="622"/>
      <c r="DN11" s="622"/>
      <c r="DO11" s="622"/>
      <c r="DP11" s="623"/>
      <c r="DQ11" s="627">
        <v>79742</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v>10628</v>
      </c>
      <c r="S12" s="622"/>
      <c r="T12" s="622"/>
      <c r="U12" s="622"/>
      <c r="V12" s="622"/>
      <c r="W12" s="622"/>
      <c r="X12" s="622"/>
      <c r="Y12" s="623"/>
      <c r="Z12" s="659">
        <v>0.2</v>
      </c>
      <c r="AA12" s="659"/>
      <c r="AB12" s="659"/>
      <c r="AC12" s="659"/>
      <c r="AD12" s="660">
        <v>10628</v>
      </c>
      <c r="AE12" s="660"/>
      <c r="AF12" s="660"/>
      <c r="AG12" s="660"/>
      <c r="AH12" s="660"/>
      <c r="AI12" s="660"/>
      <c r="AJ12" s="660"/>
      <c r="AK12" s="660"/>
      <c r="AL12" s="624">
        <v>0.5</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179289</v>
      </c>
      <c r="BH12" s="622"/>
      <c r="BI12" s="622"/>
      <c r="BJ12" s="622"/>
      <c r="BK12" s="622"/>
      <c r="BL12" s="622"/>
      <c r="BM12" s="622"/>
      <c r="BN12" s="623"/>
      <c r="BO12" s="659">
        <v>48.4</v>
      </c>
      <c r="BP12" s="659"/>
      <c r="BQ12" s="659"/>
      <c r="BR12" s="659"/>
      <c r="BS12" s="660">
        <v>11966</v>
      </c>
      <c r="BT12" s="660"/>
      <c r="BU12" s="660"/>
      <c r="BV12" s="660"/>
      <c r="BW12" s="660"/>
      <c r="BX12" s="660"/>
      <c r="BY12" s="660"/>
      <c r="BZ12" s="660"/>
      <c r="CA12" s="660"/>
      <c r="CB12" s="700"/>
      <c r="CD12" s="618" t="s">
        <v>241</v>
      </c>
      <c r="CE12" s="619"/>
      <c r="CF12" s="619"/>
      <c r="CG12" s="619"/>
      <c r="CH12" s="619"/>
      <c r="CI12" s="619"/>
      <c r="CJ12" s="619"/>
      <c r="CK12" s="619"/>
      <c r="CL12" s="619"/>
      <c r="CM12" s="619"/>
      <c r="CN12" s="619"/>
      <c r="CO12" s="619"/>
      <c r="CP12" s="619"/>
      <c r="CQ12" s="620"/>
      <c r="CR12" s="621">
        <v>139036</v>
      </c>
      <c r="CS12" s="622"/>
      <c r="CT12" s="622"/>
      <c r="CU12" s="622"/>
      <c r="CV12" s="622"/>
      <c r="CW12" s="622"/>
      <c r="CX12" s="622"/>
      <c r="CY12" s="623"/>
      <c r="CZ12" s="659">
        <v>3.3</v>
      </c>
      <c r="DA12" s="659"/>
      <c r="DB12" s="659"/>
      <c r="DC12" s="659"/>
      <c r="DD12" s="627">
        <v>64437</v>
      </c>
      <c r="DE12" s="622"/>
      <c r="DF12" s="622"/>
      <c r="DG12" s="622"/>
      <c r="DH12" s="622"/>
      <c r="DI12" s="622"/>
      <c r="DJ12" s="622"/>
      <c r="DK12" s="622"/>
      <c r="DL12" s="622"/>
      <c r="DM12" s="622"/>
      <c r="DN12" s="622"/>
      <c r="DO12" s="622"/>
      <c r="DP12" s="623"/>
      <c r="DQ12" s="627">
        <v>61630</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179289</v>
      </c>
      <c r="BH13" s="622"/>
      <c r="BI13" s="622"/>
      <c r="BJ13" s="622"/>
      <c r="BK13" s="622"/>
      <c r="BL13" s="622"/>
      <c r="BM13" s="622"/>
      <c r="BN13" s="623"/>
      <c r="BO13" s="659">
        <v>48.4</v>
      </c>
      <c r="BP13" s="659"/>
      <c r="BQ13" s="659"/>
      <c r="BR13" s="659"/>
      <c r="BS13" s="660">
        <v>11966</v>
      </c>
      <c r="BT13" s="660"/>
      <c r="BU13" s="660"/>
      <c r="BV13" s="660"/>
      <c r="BW13" s="660"/>
      <c r="BX13" s="660"/>
      <c r="BY13" s="660"/>
      <c r="BZ13" s="660"/>
      <c r="CA13" s="660"/>
      <c r="CB13" s="700"/>
      <c r="CD13" s="618" t="s">
        <v>244</v>
      </c>
      <c r="CE13" s="619"/>
      <c r="CF13" s="619"/>
      <c r="CG13" s="619"/>
      <c r="CH13" s="619"/>
      <c r="CI13" s="619"/>
      <c r="CJ13" s="619"/>
      <c r="CK13" s="619"/>
      <c r="CL13" s="619"/>
      <c r="CM13" s="619"/>
      <c r="CN13" s="619"/>
      <c r="CO13" s="619"/>
      <c r="CP13" s="619"/>
      <c r="CQ13" s="620"/>
      <c r="CR13" s="621">
        <v>416399</v>
      </c>
      <c r="CS13" s="622"/>
      <c r="CT13" s="622"/>
      <c r="CU13" s="622"/>
      <c r="CV13" s="622"/>
      <c r="CW13" s="622"/>
      <c r="CX13" s="622"/>
      <c r="CY13" s="623"/>
      <c r="CZ13" s="659">
        <v>9.9</v>
      </c>
      <c r="DA13" s="659"/>
      <c r="DB13" s="659"/>
      <c r="DC13" s="659"/>
      <c r="DD13" s="627">
        <v>212509</v>
      </c>
      <c r="DE13" s="622"/>
      <c r="DF13" s="622"/>
      <c r="DG13" s="622"/>
      <c r="DH13" s="622"/>
      <c r="DI13" s="622"/>
      <c r="DJ13" s="622"/>
      <c r="DK13" s="622"/>
      <c r="DL13" s="622"/>
      <c r="DM13" s="622"/>
      <c r="DN13" s="622"/>
      <c r="DO13" s="622"/>
      <c r="DP13" s="623"/>
      <c r="DQ13" s="627">
        <v>197363</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308</v>
      </c>
      <c r="S14" s="622"/>
      <c r="T14" s="622"/>
      <c r="U14" s="622"/>
      <c r="V14" s="622"/>
      <c r="W14" s="622"/>
      <c r="X14" s="622"/>
      <c r="Y14" s="623"/>
      <c r="Z14" s="659">
        <v>0</v>
      </c>
      <c r="AA14" s="659"/>
      <c r="AB14" s="659"/>
      <c r="AC14" s="659"/>
      <c r="AD14" s="660">
        <v>308</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22682</v>
      </c>
      <c r="BH14" s="622"/>
      <c r="BI14" s="622"/>
      <c r="BJ14" s="622"/>
      <c r="BK14" s="622"/>
      <c r="BL14" s="622"/>
      <c r="BM14" s="622"/>
      <c r="BN14" s="623"/>
      <c r="BO14" s="659">
        <v>6.1</v>
      </c>
      <c r="BP14" s="659"/>
      <c r="BQ14" s="659"/>
      <c r="BR14" s="659"/>
      <c r="BS14" s="660" t="s">
        <v>122</v>
      </c>
      <c r="BT14" s="660"/>
      <c r="BU14" s="660"/>
      <c r="BV14" s="660"/>
      <c r="BW14" s="660"/>
      <c r="BX14" s="660"/>
      <c r="BY14" s="660"/>
      <c r="BZ14" s="660"/>
      <c r="CA14" s="660"/>
      <c r="CB14" s="700"/>
      <c r="CD14" s="618" t="s">
        <v>247</v>
      </c>
      <c r="CE14" s="619"/>
      <c r="CF14" s="619"/>
      <c r="CG14" s="619"/>
      <c r="CH14" s="619"/>
      <c r="CI14" s="619"/>
      <c r="CJ14" s="619"/>
      <c r="CK14" s="619"/>
      <c r="CL14" s="619"/>
      <c r="CM14" s="619"/>
      <c r="CN14" s="619"/>
      <c r="CO14" s="619"/>
      <c r="CP14" s="619"/>
      <c r="CQ14" s="620"/>
      <c r="CR14" s="621">
        <v>191218</v>
      </c>
      <c r="CS14" s="622"/>
      <c r="CT14" s="622"/>
      <c r="CU14" s="622"/>
      <c r="CV14" s="622"/>
      <c r="CW14" s="622"/>
      <c r="CX14" s="622"/>
      <c r="CY14" s="623"/>
      <c r="CZ14" s="659">
        <v>4.5</v>
      </c>
      <c r="DA14" s="659"/>
      <c r="DB14" s="659"/>
      <c r="DC14" s="659"/>
      <c r="DD14" s="627">
        <v>12988</v>
      </c>
      <c r="DE14" s="622"/>
      <c r="DF14" s="622"/>
      <c r="DG14" s="622"/>
      <c r="DH14" s="622"/>
      <c r="DI14" s="622"/>
      <c r="DJ14" s="622"/>
      <c r="DK14" s="622"/>
      <c r="DL14" s="622"/>
      <c r="DM14" s="622"/>
      <c r="DN14" s="622"/>
      <c r="DO14" s="622"/>
      <c r="DP14" s="623"/>
      <c r="DQ14" s="627">
        <v>171015</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19101</v>
      </c>
      <c r="BH15" s="622"/>
      <c r="BI15" s="622"/>
      <c r="BJ15" s="622"/>
      <c r="BK15" s="622"/>
      <c r="BL15" s="622"/>
      <c r="BM15" s="622"/>
      <c r="BN15" s="623"/>
      <c r="BO15" s="659">
        <v>5.2</v>
      </c>
      <c r="BP15" s="659"/>
      <c r="BQ15" s="659"/>
      <c r="BR15" s="659"/>
      <c r="BS15" s="660" t="s">
        <v>122</v>
      </c>
      <c r="BT15" s="660"/>
      <c r="BU15" s="660"/>
      <c r="BV15" s="660"/>
      <c r="BW15" s="660"/>
      <c r="BX15" s="660"/>
      <c r="BY15" s="660"/>
      <c r="BZ15" s="660"/>
      <c r="CA15" s="660"/>
      <c r="CB15" s="700"/>
      <c r="CD15" s="618" t="s">
        <v>250</v>
      </c>
      <c r="CE15" s="619"/>
      <c r="CF15" s="619"/>
      <c r="CG15" s="619"/>
      <c r="CH15" s="619"/>
      <c r="CI15" s="619"/>
      <c r="CJ15" s="619"/>
      <c r="CK15" s="619"/>
      <c r="CL15" s="619"/>
      <c r="CM15" s="619"/>
      <c r="CN15" s="619"/>
      <c r="CO15" s="619"/>
      <c r="CP15" s="619"/>
      <c r="CQ15" s="620"/>
      <c r="CR15" s="621">
        <v>190855</v>
      </c>
      <c r="CS15" s="622"/>
      <c r="CT15" s="622"/>
      <c r="CU15" s="622"/>
      <c r="CV15" s="622"/>
      <c r="CW15" s="622"/>
      <c r="CX15" s="622"/>
      <c r="CY15" s="623"/>
      <c r="CZ15" s="659">
        <v>4.5</v>
      </c>
      <c r="DA15" s="659"/>
      <c r="DB15" s="659"/>
      <c r="DC15" s="659"/>
      <c r="DD15" s="627" t="s">
        <v>122</v>
      </c>
      <c r="DE15" s="622"/>
      <c r="DF15" s="622"/>
      <c r="DG15" s="622"/>
      <c r="DH15" s="622"/>
      <c r="DI15" s="622"/>
      <c r="DJ15" s="622"/>
      <c r="DK15" s="622"/>
      <c r="DL15" s="622"/>
      <c r="DM15" s="622"/>
      <c r="DN15" s="622"/>
      <c r="DO15" s="622"/>
      <c r="DP15" s="623"/>
      <c r="DQ15" s="627">
        <v>189695</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5589</v>
      </c>
      <c r="S16" s="622"/>
      <c r="T16" s="622"/>
      <c r="U16" s="622"/>
      <c r="V16" s="622"/>
      <c r="W16" s="622"/>
      <c r="X16" s="622"/>
      <c r="Y16" s="623"/>
      <c r="Z16" s="659">
        <v>0.1</v>
      </c>
      <c r="AA16" s="659"/>
      <c r="AB16" s="659"/>
      <c r="AC16" s="659"/>
      <c r="AD16" s="660">
        <v>5589</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253</v>
      </c>
      <c r="CE16" s="619"/>
      <c r="CF16" s="619"/>
      <c r="CG16" s="619"/>
      <c r="CH16" s="619"/>
      <c r="CI16" s="619"/>
      <c r="CJ16" s="619"/>
      <c r="CK16" s="619"/>
      <c r="CL16" s="619"/>
      <c r="CM16" s="619"/>
      <c r="CN16" s="619"/>
      <c r="CO16" s="619"/>
      <c r="CP16" s="619"/>
      <c r="CQ16" s="620"/>
      <c r="CR16" s="621">
        <v>23514</v>
      </c>
      <c r="CS16" s="622"/>
      <c r="CT16" s="622"/>
      <c r="CU16" s="622"/>
      <c r="CV16" s="622"/>
      <c r="CW16" s="622"/>
      <c r="CX16" s="622"/>
      <c r="CY16" s="623"/>
      <c r="CZ16" s="659">
        <v>0.6</v>
      </c>
      <c r="DA16" s="659"/>
      <c r="DB16" s="659"/>
      <c r="DC16" s="659"/>
      <c r="DD16" s="627" t="s">
        <v>122</v>
      </c>
      <c r="DE16" s="622"/>
      <c r="DF16" s="622"/>
      <c r="DG16" s="622"/>
      <c r="DH16" s="622"/>
      <c r="DI16" s="622"/>
      <c r="DJ16" s="622"/>
      <c r="DK16" s="622"/>
      <c r="DL16" s="622"/>
      <c r="DM16" s="622"/>
      <c r="DN16" s="622"/>
      <c r="DO16" s="622"/>
      <c r="DP16" s="623"/>
      <c r="DQ16" s="627">
        <v>13839</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6891</v>
      </c>
      <c r="S17" s="622"/>
      <c r="T17" s="622"/>
      <c r="U17" s="622"/>
      <c r="V17" s="622"/>
      <c r="W17" s="622"/>
      <c r="X17" s="622"/>
      <c r="Y17" s="623"/>
      <c r="Z17" s="659">
        <v>0.2</v>
      </c>
      <c r="AA17" s="659"/>
      <c r="AB17" s="659"/>
      <c r="AC17" s="659"/>
      <c r="AD17" s="660">
        <v>6891</v>
      </c>
      <c r="AE17" s="660"/>
      <c r="AF17" s="660"/>
      <c r="AG17" s="660"/>
      <c r="AH17" s="660"/>
      <c r="AI17" s="660"/>
      <c r="AJ17" s="660"/>
      <c r="AK17" s="660"/>
      <c r="AL17" s="624">
        <v>0.3</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256</v>
      </c>
      <c r="CE17" s="619"/>
      <c r="CF17" s="619"/>
      <c r="CG17" s="619"/>
      <c r="CH17" s="619"/>
      <c r="CI17" s="619"/>
      <c r="CJ17" s="619"/>
      <c r="CK17" s="619"/>
      <c r="CL17" s="619"/>
      <c r="CM17" s="619"/>
      <c r="CN17" s="619"/>
      <c r="CO17" s="619"/>
      <c r="CP17" s="619"/>
      <c r="CQ17" s="620"/>
      <c r="CR17" s="621">
        <v>376841</v>
      </c>
      <c r="CS17" s="622"/>
      <c r="CT17" s="622"/>
      <c r="CU17" s="622"/>
      <c r="CV17" s="622"/>
      <c r="CW17" s="622"/>
      <c r="CX17" s="622"/>
      <c r="CY17" s="623"/>
      <c r="CZ17" s="659">
        <v>8.9</v>
      </c>
      <c r="DA17" s="659"/>
      <c r="DB17" s="659"/>
      <c r="DC17" s="659"/>
      <c r="DD17" s="627" t="s">
        <v>122</v>
      </c>
      <c r="DE17" s="622"/>
      <c r="DF17" s="622"/>
      <c r="DG17" s="622"/>
      <c r="DH17" s="622"/>
      <c r="DI17" s="622"/>
      <c r="DJ17" s="622"/>
      <c r="DK17" s="622"/>
      <c r="DL17" s="622"/>
      <c r="DM17" s="622"/>
      <c r="DN17" s="622"/>
      <c r="DO17" s="622"/>
      <c r="DP17" s="623"/>
      <c r="DQ17" s="627">
        <v>376144</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487</v>
      </c>
      <c r="S18" s="622"/>
      <c r="T18" s="622"/>
      <c r="U18" s="622"/>
      <c r="V18" s="622"/>
      <c r="W18" s="622"/>
      <c r="X18" s="622"/>
      <c r="Y18" s="623"/>
      <c r="Z18" s="659">
        <v>0</v>
      </c>
      <c r="AA18" s="659"/>
      <c r="AB18" s="659"/>
      <c r="AC18" s="659"/>
      <c r="AD18" s="660">
        <v>487</v>
      </c>
      <c r="AE18" s="660"/>
      <c r="AF18" s="660"/>
      <c r="AG18" s="660"/>
      <c r="AH18" s="660"/>
      <c r="AI18" s="660"/>
      <c r="AJ18" s="660"/>
      <c r="AK18" s="660"/>
      <c r="AL18" s="624">
        <v>0</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487</v>
      </c>
      <c r="S19" s="622"/>
      <c r="T19" s="622"/>
      <c r="U19" s="622"/>
      <c r="V19" s="622"/>
      <c r="W19" s="622"/>
      <c r="X19" s="622"/>
      <c r="Y19" s="623"/>
      <c r="Z19" s="659">
        <v>0</v>
      </c>
      <c r="AA19" s="659"/>
      <c r="AB19" s="659"/>
      <c r="AC19" s="659"/>
      <c r="AD19" s="660">
        <v>487</v>
      </c>
      <c r="AE19" s="660"/>
      <c r="AF19" s="660"/>
      <c r="AG19" s="660"/>
      <c r="AH19" s="660"/>
      <c r="AI19" s="660"/>
      <c r="AJ19" s="660"/>
      <c r="AK19" s="660"/>
      <c r="AL19" s="624">
        <v>0</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700"/>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263</v>
      </c>
      <c r="C20" s="689"/>
      <c r="D20" s="689"/>
      <c r="E20" s="689"/>
      <c r="F20" s="689"/>
      <c r="G20" s="689"/>
      <c r="H20" s="689"/>
      <c r="I20" s="689"/>
      <c r="J20" s="689"/>
      <c r="K20" s="689"/>
      <c r="L20" s="689"/>
      <c r="M20" s="689"/>
      <c r="N20" s="689"/>
      <c r="O20" s="689"/>
      <c r="P20" s="689"/>
      <c r="Q20" s="690"/>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700"/>
      <c r="CD20" s="618" t="s">
        <v>265</v>
      </c>
      <c r="CE20" s="619"/>
      <c r="CF20" s="619"/>
      <c r="CG20" s="619"/>
      <c r="CH20" s="619"/>
      <c r="CI20" s="619"/>
      <c r="CJ20" s="619"/>
      <c r="CK20" s="619"/>
      <c r="CL20" s="619"/>
      <c r="CM20" s="619"/>
      <c r="CN20" s="619"/>
      <c r="CO20" s="619"/>
      <c r="CP20" s="619"/>
      <c r="CQ20" s="620"/>
      <c r="CR20" s="621">
        <v>4216583</v>
      </c>
      <c r="CS20" s="622"/>
      <c r="CT20" s="622"/>
      <c r="CU20" s="622"/>
      <c r="CV20" s="622"/>
      <c r="CW20" s="622"/>
      <c r="CX20" s="622"/>
      <c r="CY20" s="623"/>
      <c r="CZ20" s="659">
        <v>100</v>
      </c>
      <c r="DA20" s="659"/>
      <c r="DB20" s="659"/>
      <c r="DC20" s="659"/>
      <c r="DD20" s="627">
        <v>987353</v>
      </c>
      <c r="DE20" s="622"/>
      <c r="DF20" s="622"/>
      <c r="DG20" s="622"/>
      <c r="DH20" s="622"/>
      <c r="DI20" s="622"/>
      <c r="DJ20" s="622"/>
      <c r="DK20" s="622"/>
      <c r="DL20" s="622"/>
      <c r="DM20" s="622"/>
      <c r="DN20" s="622"/>
      <c r="DO20" s="622"/>
      <c r="DP20" s="623"/>
      <c r="DQ20" s="627">
        <v>2797237</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2048776</v>
      </c>
      <c r="S21" s="622"/>
      <c r="T21" s="622"/>
      <c r="U21" s="622"/>
      <c r="V21" s="622"/>
      <c r="W21" s="622"/>
      <c r="X21" s="622"/>
      <c r="Y21" s="623"/>
      <c r="Z21" s="659">
        <v>47.9</v>
      </c>
      <c r="AA21" s="659"/>
      <c r="AB21" s="659"/>
      <c r="AC21" s="659"/>
      <c r="AD21" s="660">
        <v>1837133</v>
      </c>
      <c r="AE21" s="660"/>
      <c r="AF21" s="660"/>
      <c r="AG21" s="660"/>
      <c r="AH21" s="660"/>
      <c r="AI21" s="660"/>
      <c r="AJ21" s="660"/>
      <c r="AK21" s="660"/>
      <c r="AL21" s="624">
        <v>77.900000000000006</v>
      </c>
      <c r="AM21" s="625"/>
      <c r="AN21" s="625"/>
      <c r="AO21" s="661"/>
      <c r="AP21" s="618" t="s">
        <v>267</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1837133</v>
      </c>
      <c r="S22" s="622"/>
      <c r="T22" s="622"/>
      <c r="U22" s="622"/>
      <c r="V22" s="622"/>
      <c r="W22" s="622"/>
      <c r="X22" s="622"/>
      <c r="Y22" s="623"/>
      <c r="Z22" s="659">
        <v>43</v>
      </c>
      <c r="AA22" s="659"/>
      <c r="AB22" s="659"/>
      <c r="AC22" s="659"/>
      <c r="AD22" s="660">
        <v>1837133</v>
      </c>
      <c r="AE22" s="660"/>
      <c r="AF22" s="660"/>
      <c r="AG22" s="660"/>
      <c r="AH22" s="660"/>
      <c r="AI22" s="660"/>
      <c r="AJ22" s="660"/>
      <c r="AK22" s="660"/>
      <c r="AL22" s="624">
        <v>77.900000000000006</v>
      </c>
      <c r="AM22" s="625"/>
      <c r="AN22" s="625"/>
      <c r="AO22" s="661"/>
      <c r="AP22" s="618" t="s">
        <v>269</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211643</v>
      </c>
      <c r="S23" s="622"/>
      <c r="T23" s="622"/>
      <c r="U23" s="622"/>
      <c r="V23" s="622"/>
      <c r="W23" s="622"/>
      <c r="X23" s="622"/>
      <c r="Y23" s="623"/>
      <c r="Z23" s="659">
        <v>4.9000000000000004</v>
      </c>
      <c r="AA23" s="659"/>
      <c r="AB23" s="659"/>
      <c r="AC23" s="659"/>
      <c r="AD23" s="660" t="s">
        <v>122</v>
      </c>
      <c r="AE23" s="660"/>
      <c r="AF23" s="660"/>
      <c r="AG23" s="660"/>
      <c r="AH23" s="660"/>
      <c r="AI23" s="660"/>
      <c r="AJ23" s="660"/>
      <c r="AK23" s="660"/>
      <c r="AL23" s="624" t="s">
        <v>122</v>
      </c>
      <c r="AM23" s="625"/>
      <c r="AN23" s="625"/>
      <c r="AO23" s="661"/>
      <c r="AP23" s="618" t="s">
        <v>272</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280</v>
      </c>
      <c r="CE24" s="680"/>
      <c r="CF24" s="680"/>
      <c r="CG24" s="680"/>
      <c r="CH24" s="680"/>
      <c r="CI24" s="680"/>
      <c r="CJ24" s="680"/>
      <c r="CK24" s="680"/>
      <c r="CL24" s="680"/>
      <c r="CM24" s="680"/>
      <c r="CN24" s="680"/>
      <c r="CO24" s="680"/>
      <c r="CP24" s="680"/>
      <c r="CQ24" s="681"/>
      <c r="CR24" s="676">
        <v>1244897</v>
      </c>
      <c r="CS24" s="677"/>
      <c r="CT24" s="677"/>
      <c r="CU24" s="677"/>
      <c r="CV24" s="677"/>
      <c r="CW24" s="677"/>
      <c r="CX24" s="677"/>
      <c r="CY24" s="702"/>
      <c r="CZ24" s="703">
        <v>29.5</v>
      </c>
      <c r="DA24" s="685"/>
      <c r="DB24" s="685"/>
      <c r="DC24" s="705"/>
      <c r="DD24" s="701">
        <v>1023190</v>
      </c>
      <c r="DE24" s="677"/>
      <c r="DF24" s="677"/>
      <c r="DG24" s="677"/>
      <c r="DH24" s="677"/>
      <c r="DI24" s="677"/>
      <c r="DJ24" s="677"/>
      <c r="DK24" s="702"/>
      <c r="DL24" s="701">
        <v>950770</v>
      </c>
      <c r="DM24" s="677"/>
      <c r="DN24" s="677"/>
      <c r="DO24" s="677"/>
      <c r="DP24" s="677"/>
      <c r="DQ24" s="677"/>
      <c r="DR24" s="677"/>
      <c r="DS24" s="677"/>
      <c r="DT24" s="677"/>
      <c r="DU24" s="677"/>
      <c r="DV24" s="702"/>
      <c r="DW24" s="703">
        <v>40.200000000000003</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2564139</v>
      </c>
      <c r="S25" s="622"/>
      <c r="T25" s="622"/>
      <c r="U25" s="622"/>
      <c r="V25" s="622"/>
      <c r="W25" s="622"/>
      <c r="X25" s="622"/>
      <c r="Y25" s="623"/>
      <c r="Z25" s="659">
        <v>60</v>
      </c>
      <c r="AA25" s="659"/>
      <c r="AB25" s="659"/>
      <c r="AC25" s="659"/>
      <c r="AD25" s="660">
        <v>2352496</v>
      </c>
      <c r="AE25" s="660"/>
      <c r="AF25" s="660"/>
      <c r="AG25" s="660"/>
      <c r="AH25" s="660"/>
      <c r="AI25" s="660"/>
      <c r="AJ25" s="660"/>
      <c r="AK25" s="660"/>
      <c r="AL25" s="624">
        <v>99.8</v>
      </c>
      <c r="AM25" s="625"/>
      <c r="AN25" s="625"/>
      <c r="AO25" s="661"/>
      <c r="AP25" s="618" t="s">
        <v>282</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283</v>
      </c>
      <c r="CE25" s="619"/>
      <c r="CF25" s="619"/>
      <c r="CG25" s="619"/>
      <c r="CH25" s="619"/>
      <c r="CI25" s="619"/>
      <c r="CJ25" s="619"/>
      <c r="CK25" s="619"/>
      <c r="CL25" s="619"/>
      <c r="CM25" s="619"/>
      <c r="CN25" s="619"/>
      <c r="CO25" s="619"/>
      <c r="CP25" s="619"/>
      <c r="CQ25" s="620"/>
      <c r="CR25" s="621">
        <v>628860</v>
      </c>
      <c r="CS25" s="634"/>
      <c r="CT25" s="634"/>
      <c r="CU25" s="634"/>
      <c r="CV25" s="634"/>
      <c r="CW25" s="634"/>
      <c r="CX25" s="634"/>
      <c r="CY25" s="635"/>
      <c r="CZ25" s="624">
        <v>14.9</v>
      </c>
      <c r="DA25" s="636"/>
      <c r="DB25" s="636"/>
      <c r="DC25" s="637"/>
      <c r="DD25" s="627">
        <v>534547</v>
      </c>
      <c r="DE25" s="634"/>
      <c r="DF25" s="634"/>
      <c r="DG25" s="634"/>
      <c r="DH25" s="634"/>
      <c r="DI25" s="634"/>
      <c r="DJ25" s="634"/>
      <c r="DK25" s="635"/>
      <c r="DL25" s="627">
        <v>516440</v>
      </c>
      <c r="DM25" s="634"/>
      <c r="DN25" s="634"/>
      <c r="DO25" s="634"/>
      <c r="DP25" s="634"/>
      <c r="DQ25" s="634"/>
      <c r="DR25" s="634"/>
      <c r="DS25" s="634"/>
      <c r="DT25" s="634"/>
      <c r="DU25" s="634"/>
      <c r="DV25" s="635"/>
      <c r="DW25" s="624">
        <v>21.8</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285</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286</v>
      </c>
      <c r="CE26" s="619"/>
      <c r="CF26" s="619"/>
      <c r="CG26" s="619"/>
      <c r="CH26" s="619"/>
      <c r="CI26" s="619"/>
      <c r="CJ26" s="619"/>
      <c r="CK26" s="619"/>
      <c r="CL26" s="619"/>
      <c r="CM26" s="619"/>
      <c r="CN26" s="619"/>
      <c r="CO26" s="619"/>
      <c r="CP26" s="619"/>
      <c r="CQ26" s="620"/>
      <c r="CR26" s="621">
        <v>339699</v>
      </c>
      <c r="CS26" s="622"/>
      <c r="CT26" s="622"/>
      <c r="CU26" s="622"/>
      <c r="CV26" s="622"/>
      <c r="CW26" s="622"/>
      <c r="CX26" s="622"/>
      <c r="CY26" s="623"/>
      <c r="CZ26" s="624">
        <v>8.1</v>
      </c>
      <c r="DA26" s="636"/>
      <c r="DB26" s="636"/>
      <c r="DC26" s="637"/>
      <c r="DD26" s="627">
        <v>274625</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61733</v>
      </c>
      <c r="S27" s="622"/>
      <c r="T27" s="622"/>
      <c r="U27" s="622"/>
      <c r="V27" s="622"/>
      <c r="W27" s="622"/>
      <c r="X27" s="622"/>
      <c r="Y27" s="623"/>
      <c r="Z27" s="659">
        <v>1.4</v>
      </c>
      <c r="AA27" s="659"/>
      <c r="AB27" s="659"/>
      <c r="AC27" s="659"/>
      <c r="AD27" s="660">
        <v>1</v>
      </c>
      <c r="AE27" s="660"/>
      <c r="AF27" s="660"/>
      <c r="AG27" s="660"/>
      <c r="AH27" s="660"/>
      <c r="AI27" s="660"/>
      <c r="AJ27" s="660"/>
      <c r="AK27" s="660"/>
      <c r="AL27" s="624">
        <v>0</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370459</v>
      </c>
      <c r="BH27" s="622"/>
      <c r="BI27" s="622"/>
      <c r="BJ27" s="622"/>
      <c r="BK27" s="622"/>
      <c r="BL27" s="622"/>
      <c r="BM27" s="622"/>
      <c r="BN27" s="623"/>
      <c r="BO27" s="659">
        <v>100</v>
      </c>
      <c r="BP27" s="659"/>
      <c r="BQ27" s="659"/>
      <c r="BR27" s="659"/>
      <c r="BS27" s="660">
        <v>17307</v>
      </c>
      <c r="BT27" s="660"/>
      <c r="BU27" s="660"/>
      <c r="BV27" s="660"/>
      <c r="BW27" s="660"/>
      <c r="BX27" s="660"/>
      <c r="BY27" s="660"/>
      <c r="BZ27" s="660"/>
      <c r="CA27" s="660"/>
      <c r="CB27" s="700"/>
      <c r="CD27" s="618" t="s">
        <v>289</v>
      </c>
      <c r="CE27" s="619"/>
      <c r="CF27" s="619"/>
      <c r="CG27" s="619"/>
      <c r="CH27" s="619"/>
      <c r="CI27" s="619"/>
      <c r="CJ27" s="619"/>
      <c r="CK27" s="619"/>
      <c r="CL27" s="619"/>
      <c r="CM27" s="619"/>
      <c r="CN27" s="619"/>
      <c r="CO27" s="619"/>
      <c r="CP27" s="619"/>
      <c r="CQ27" s="620"/>
      <c r="CR27" s="621">
        <v>239196</v>
      </c>
      <c r="CS27" s="634"/>
      <c r="CT27" s="634"/>
      <c r="CU27" s="634"/>
      <c r="CV27" s="634"/>
      <c r="CW27" s="634"/>
      <c r="CX27" s="634"/>
      <c r="CY27" s="635"/>
      <c r="CZ27" s="624">
        <v>5.7</v>
      </c>
      <c r="DA27" s="636"/>
      <c r="DB27" s="636"/>
      <c r="DC27" s="637"/>
      <c r="DD27" s="627">
        <v>112499</v>
      </c>
      <c r="DE27" s="634"/>
      <c r="DF27" s="634"/>
      <c r="DG27" s="634"/>
      <c r="DH27" s="634"/>
      <c r="DI27" s="634"/>
      <c r="DJ27" s="634"/>
      <c r="DK27" s="635"/>
      <c r="DL27" s="627">
        <v>58186</v>
      </c>
      <c r="DM27" s="634"/>
      <c r="DN27" s="634"/>
      <c r="DO27" s="634"/>
      <c r="DP27" s="634"/>
      <c r="DQ27" s="634"/>
      <c r="DR27" s="634"/>
      <c r="DS27" s="634"/>
      <c r="DT27" s="634"/>
      <c r="DU27" s="634"/>
      <c r="DV27" s="635"/>
      <c r="DW27" s="624">
        <v>2.5</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18502</v>
      </c>
      <c r="S28" s="622"/>
      <c r="T28" s="622"/>
      <c r="U28" s="622"/>
      <c r="V28" s="622"/>
      <c r="W28" s="622"/>
      <c r="X28" s="622"/>
      <c r="Y28" s="623"/>
      <c r="Z28" s="659">
        <v>0.4</v>
      </c>
      <c r="AA28" s="659"/>
      <c r="AB28" s="659"/>
      <c r="AC28" s="659"/>
      <c r="AD28" s="660">
        <v>3384</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376841</v>
      </c>
      <c r="CS28" s="622"/>
      <c r="CT28" s="622"/>
      <c r="CU28" s="622"/>
      <c r="CV28" s="622"/>
      <c r="CW28" s="622"/>
      <c r="CX28" s="622"/>
      <c r="CY28" s="623"/>
      <c r="CZ28" s="624">
        <v>8.9</v>
      </c>
      <c r="DA28" s="636"/>
      <c r="DB28" s="636"/>
      <c r="DC28" s="637"/>
      <c r="DD28" s="627">
        <v>376144</v>
      </c>
      <c r="DE28" s="622"/>
      <c r="DF28" s="622"/>
      <c r="DG28" s="622"/>
      <c r="DH28" s="622"/>
      <c r="DI28" s="622"/>
      <c r="DJ28" s="622"/>
      <c r="DK28" s="623"/>
      <c r="DL28" s="627">
        <v>376144</v>
      </c>
      <c r="DM28" s="622"/>
      <c r="DN28" s="622"/>
      <c r="DO28" s="622"/>
      <c r="DP28" s="622"/>
      <c r="DQ28" s="622"/>
      <c r="DR28" s="622"/>
      <c r="DS28" s="622"/>
      <c r="DT28" s="622"/>
      <c r="DU28" s="622"/>
      <c r="DV28" s="623"/>
      <c r="DW28" s="624">
        <v>15.9</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10494</v>
      </c>
      <c r="S29" s="622"/>
      <c r="T29" s="622"/>
      <c r="U29" s="622"/>
      <c r="V29" s="622"/>
      <c r="W29" s="622"/>
      <c r="X29" s="622"/>
      <c r="Y29" s="623"/>
      <c r="Z29" s="659">
        <v>0.2</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293</v>
      </c>
      <c r="CE29" s="641"/>
      <c r="CF29" s="618" t="s">
        <v>66</v>
      </c>
      <c r="CG29" s="619"/>
      <c r="CH29" s="619"/>
      <c r="CI29" s="619"/>
      <c r="CJ29" s="619"/>
      <c r="CK29" s="619"/>
      <c r="CL29" s="619"/>
      <c r="CM29" s="619"/>
      <c r="CN29" s="619"/>
      <c r="CO29" s="619"/>
      <c r="CP29" s="619"/>
      <c r="CQ29" s="620"/>
      <c r="CR29" s="621">
        <v>376837</v>
      </c>
      <c r="CS29" s="634"/>
      <c r="CT29" s="634"/>
      <c r="CU29" s="634"/>
      <c r="CV29" s="634"/>
      <c r="CW29" s="634"/>
      <c r="CX29" s="634"/>
      <c r="CY29" s="635"/>
      <c r="CZ29" s="624">
        <v>8.9</v>
      </c>
      <c r="DA29" s="636"/>
      <c r="DB29" s="636"/>
      <c r="DC29" s="637"/>
      <c r="DD29" s="627">
        <v>376140</v>
      </c>
      <c r="DE29" s="634"/>
      <c r="DF29" s="634"/>
      <c r="DG29" s="634"/>
      <c r="DH29" s="634"/>
      <c r="DI29" s="634"/>
      <c r="DJ29" s="634"/>
      <c r="DK29" s="635"/>
      <c r="DL29" s="627">
        <v>376140</v>
      </c>
      <c r="DM29" s="634"/>
      <c r="DN29" s="634"/>
      <c r="DO29" s="634"/>
      <c r="DP29" s="634"/>
      <c r="DQ29" s="634"/>
      <c r="DR29" s="634"/>
      <c r="DS29" s="634"/>
      <c r="DT29" s="634"/>
      <c r="DU29" s="634"/>
      <c r="DV29" s="635"/>
      <c r="DW29" s="624">
        <v>15.9</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373744</v>
      </c>
      <c r="S30" s="622"/>
      <c r="T30" s="622"/>
      <c r="U30" s="622"/>
      <c r="V30" s="622"/>
      <c r="W30" s="622"/>
      <c r="X30" s="622"/>
      <c r="Y30" s="623"/>
      <c r="Z30" s="659">
        <v>8.6999999999999993</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1"/>
      <c r="BI30" s="691"/>
      <c r="BJ30" s="691"/>
      <c r="BK30" s="691"/>
      <c r="BL30" s="691"/>
      <c r="BM30" s="691"/>
      <c r="BN30" s="691"/>
      <c r="BO30" s="691"/>
      <c r="BP30" s="691"/>
      <c r="BQ30" s="692"/>
      <c r="BR30" s="673" t="s">
        <v>296</v>
      </c>
      <c r="BS30" s="691"/>
      <c r="BT30" s="691"/>
      <c r="BU30" s="691"/>
      <c r="BV30" s="691"/>
      <c r="BW30" s="691"/>
      <c r="BX30" s="691"/>
      <c r="BY30" s="691"/>
      <c r="BZ30" s="691"/>
      <c r="CA30" s="691"/>
      <c r="CB30" s="692"/>
      <c r="CD30" s="642"/>
      <c r="CE30" s="643"/>
      <c r="CF30" s="618" t="s">
        <v>297</v>
      </c>
      <c r="CG30" s="619"/>
      <c r="CH30" s="619"/>
      <c r="CI30" s="619"/>
      <c r="CJ30" s="619"/>
      <c r="CK30" s="619"/>
      <c r="CL30" s="619"/>
      <c r="CM30" s="619"/>
      <c r="CN30" s="619"/>
      <c r="CO30" s="619"/>
      <c r="CP30" s="619"/>
      <c r="CQ30" s="620"/>
      <c r="CR30" s="621">
        <v>369446</v>
      </c>
      <c r="CS30" s="622"/>
      <c r="CT30" s="622"/>
      <c r="CU30" s="622"/>
      <c r="CV30" s="622"/>
      <c r="CW30" s="622"/>
      <c r="CX30" s="622"/>
      <c r="CY30" s="623"/>
      <c r="CZ30" s="624">
        <v>8.8000000000000007</v>
      </c>
      <c r="DA30" s="636"/>
      <c r="DB30" s="636"/>
      <c r="DC30" s="637"/>
      <c r="DD30" s="627">
        <v>368749</v>
      </c>
      <c r="DE30" s="622"/>
      <c r="DF30" s="622"/>
      <c r="DG30" s="622"/>
      <c r="DH30" s="622"/>
      <c r="DI30" s="622"/>
      <c r="DJ30" s="622"/>
      <c r="DK30" s="623"/>
      <c r="DL30" s="627">
        <v>368749</v>
      </c>
      <c r="DM30" s="622"/>
      <c r="DN30" s="622"/>
      <c r="DO30" s="622"/>
      <c r="DP30" s="622"/>
      <c r="DQ30" s="622"/>
      <c r="DR30" s="622"/>
      <c r="DS30" s="622"/>
      <c r="DT30" s="622"/>
      <c r="DU30" s="622"/>
      <c r="DV30" s="623"/>
      <c r="DW30" s="624">
        <v>15.6</v>
      </c>
      <c r="DX30" s="636"/>
      <c r="DY30" s="636"/>
      <c r="DZ30" s="636"/>
      <c r="EA30" s="636"/>
      <c r="EB30" s="636"/>
      <c r="EC30" s="648"/>
    </row>
    <row r="31" spans="2:133" ht="11.25" customHeight="1" x14ac:dyDescent="0.15">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299</v>
      </c>
      <c r="AQ31" s="694"/>
      <c r="AR31" s="694"/>
      <c r="AS31" s="694"/>
      <c r="AT31" s="695" t="s">
        <v>300</v>
      </c>
      <c r="AU31" s="218"/>
      <c r="AV31" s="218"/>
      <c r="AW31" s="218"/>
      <c r="AX31" s="679" t="s">
        <v>178</v>
      </c>
      <c r="AY31" s="680"/>
      <c r="AZ31" s="680"/>
      <c r="BA31" s="680"/>
      <c r="BB31" s="680"/>
      <c r="BC31" s="680"/>
      <c r="BD31" s="680"/>
      <c r="BE31" s="680"/>
      <c r="BF31" s="681"/>
      <c r="BG31" s="683">
        <v>99.3</v>
      </c>
      <c r="BH31" s="684"/>
      <c r="BI31" s="684"/>
      <c r="BJ31" s="684"/>
      <c r="BK31" s="684"/>
      <c r="BL31" s="684"/>
      <c r="BM31" s="685">
        <v>96.3</v>
      </c>
      <c r="BN31" s="684"/>
      <c r="BO31" s="684"/>
      <c r="BP31" s="684"/>
      <c r="BQ31" s="686"/>
      <c r="BR31" s="683">
        <v>99.1</v>
      </c>
      <c r="BS31" s="684"/>
      <c r="BT31" s="684"/>
      <c r="BU31" s="684"/>
      <c r="BV31" s="684"/>
      <c r="BW31" s="684"/>
      <c r="BX31" s="685">
        <v>96.3</v>
      </c>
      <c r="BY31" s="684"/>
      <c r="BZ31" s="684"/>
      <c r="CA31" s="684"/>
      <c r="CB31" s="686"/>
      <c r="CD31" s="642"/>
      <c r="CE31" s="643"/>
      <c r="CF31" s="618" t="s">
        <v>301</v>
      </c>
      <c r="CG31" s="619"/>
      <c r="CH31" s="619"/>
      <c r="CI31" s="619"/>
      <c r="CJ31" s="619"/>
      <c r="CK31" s="619"/>
      <c r="CL31" s="619"/>
      <c r="CM31" s="619"/>
      <c r="CN31" s="619"/>
      <c r="CO31" s="619"/>
      <c r="CP31" s="619"/>
      <c r="CQ31" s="620"/>
      <c r="CR31" s="621">
        <v>7391</v>
      </c>
      <c r="CS31" s="634"/>
      <c r="CT31" s="634"/>
      <c r="CU31" s="634"/>
      <c r="CV31" s="634"/>
      <c r="CW31" s="634"/>
      <c r="CX31" s="634"/>
      <c r="CY31" s="635"/>
      <c r="CZ31" s="624">
        <v>0.2</v>
      </c>
      <c r="DA31" s="636"/>
      <c r="DB31" s="636"/>
      <c r="DC31" s="637"/>
      <c r="DD31" s="627">
        <v>7391</v>
      </c>
      <c r="DE31" s="634"/>
      <c r="DF31" s="634"/>
      <c r="DG31" s="634"/>
      <c r="DH31" s="634"/>
      <c r="DI31" s="634"/>
      <c r="DJ31" s="634"/>
      <c r="DK31" s="635"/>
      <c r="DL31" s="627">
        <v>7391</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172666</v>
      </c>
      <c r="S32" s="622"/>
      <c r="T32" s="622"/>
      <c r="U32" s="622"/>
      <c r="V32" s="622"/>
      <c r="W32" s="622"/>
      <c r="X32" s="622"/>
      <c r="Y32" s="623"/>
      <c r="Z32" s="659">
        <v>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303</v>
      </c>
      <c r="AX32" s="618" t="s">
        <v>304</v>
      </c>
      <c r="AY32" s="619"/>
      <c r="AZ32" s="619"/>
      <c r="BA32" s="619"/>
      <c r="BB32" s="619"/>
      <c r="BC32" s="619"/>
      <c r="BD32" s="619"/>
      <c r="BE32" s="619"/>
      <c r="BF32" s="620"/>
      <c r="BG32" s="687">
        <v>99.5</v>
      </c>
      <c r="BH32" s="634"/>
      <c r="BI32" s="634"/>
      <c r="BJ32" s="634"/>
      <c r="BK32" s="634"/>
      <c r="BL32" s="634"/>
      <c r="BM32" s="625">
        <v>97.3</v>
      </c>
      <c r="BN32" s="634"/>
      <c r="BO32" s="634"/>
      <c r="BP32" s="634"/>
      <c r="BQ32" s="657"/>
      <c r="BR32" s="687">
        <v>98.9</v>
      </c>
      <c r="BS32" s="634"/>
      <c r="BT32" s="634"/>
      <c r="BU32" s="634"/>
      <c r="BV32" s="634"/>
      <c r="BW32" s="634"/>
      <c r="BX32" s="625">
        <v>96.6</v>
      </c>
      <c r="BY32" s="634"/>
      <c r="BZ32" s="634"/>
      <c r="CA32" s="634"/>
      <c r="CB32" s="657"/>
      <c r="CD32" s="644"/>
      <c r="CE32" s="645"/>
      <c r="CF32" s="618" t="s">
        <v>305</v>
      </c>
      <c r="CG32" s="619"/>
      <c r="CH32" s="619"/>
      <c r="CI32" s="619"/>
      <c r="CJ32" s="619"/>
      <c r="CK32" s="619"/>
      <c r="CL32" s="619"/>
      <c r="CM32" s="619"/>
      <c r="CN32" s="619"/>
      <c r="CO32" s="619"/>
      <c r="CP32" s="619"/>
      <c r="CQ32" s="620"/>
      <c r="CR32" s="621">
        <v>4</v>
      </c>
      <c r="CS32" s="622"/>
      <c r="CT32" s="622"/>
      <c r="CU32" s="622"/>
      <c r="CV32" s="622"/>
      <c r="CW32" s="622"/>
      <c r="CX32" s="622"/>
      <c r="CY32" s="623"/>
      <c r="CZ32" s="624">
        <v>0</v>
      </c>
      <c r="DA32" s="636"/>
      <c r="DB32" s="636"/>
      <c r="DC32" s="637"/>
      <c r="DD32" s="627">
        <v>4</v>
      </c>
      <c r="DE32" s="622"/>
      <c r="DF32" s="622"/>
      <c r="DG32" s="622"/>
      <c r="DH32" s="622"/>
      <c r="DI32" s="622"/>
      <c r="DJ32" s="622"/>
      <c r="DK32" s="623"/>
      <c r="DL32" s="627">
        <v>4</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638</v>
      </c>
      <c r="S33" s="622"/>
      <c r="T33" s="622"/>
      <c r="U33" s="622"/>
      <c r="V33" s="622"/>
      <c r="W33" s="622"/>
      <c r="X33" s="622"/>
      <c r="Y33" s="623"/>
      <c r="Z33" s="659">
        <v>0</v>
      </c>
      <c r="AA33" s="659"/>
      <c r="AB33" s="659"/>
      <c r="AC33" s="659"/>
      <c r="AD33" s="660">
        <v>68</v>
      </c>
      <c r="AE33" s="660"/>
      <c r="AF33" s="660"/>
      <c r="AG33" s="660"/>
      <c r="AH33" s="660"/>
      <c r="AI33" s="660"/>
      <c r="AJ33" s="660"/>
      <c r="AK33" s="660"/>
      <c r="AL33" s="624">
        <v>0</v>
      </c>
      <c r="AM33" s="625"/>
      <c r="AN33" s="625"/>
      <c r="AO33" s="661"/>
      <c r="AP33" s="664"/>
      <c r="AQ33" s="665"/>
      <c r="AR33" s="665"/>
      <c r="AS33" s="665"/>
      <c r="AT33" s="697"/>
      <c r="AU33" s="219"/>
      <c r="AV33" s="219"/>
      <c r="AW33" s="219"/>
      <c r="AX33" s="602" t="s">
        <v>307</v>
      </c>
      <c r="AY33" s="603"/>
      <c r="AZ33" s="603"/>
      <c r="BA33" s="603"/>
      <c r="BB33" s="603"/>
      <c r="BC33" s="603"/>
      <c r="BD33" s="603"/>
      <c r="BE33" s="603"/>
      <c r="BF33" s="604"/>
      <c r="BG33" s="682">
        <v>99.1</v>
      </c>
      <c r="BH33" s="606"/>
      <c r="BI33" s="606"/>
      <c r="BJ33" s="606"/>
      <c r="BK33" s="606"/>
      <c r="BL33" s="606"/>
      <c r="BM33" s="652">
        <v>95.1</v>
      </c>
      <c r="BN33" s="606"/>
      <c r="BO33" s="606"/>
      <c r="BP33" s="606"/>
      <c r="BQ33" s="669"/>
      <c r="BR33" s="682">
        <v>99.2</v>
      </c>
      <c r="BS33" s="606"/>
      <c r="BT33" s="606"/>
      <c r="BU33" s="606"/>
      <c r="BV33" s="606"/>
      <c r="BW33" s="606"/>
      <c r="BX33" s="652">
        <v>95.7</v>
      </c>
      <c r="BY33" s="606"/>
      <c r="BZ33" s="606"/>
      <c r="CA33" s="606"/>
      <c r="CB33" s="669"/>
      <c r="CD33" s="618" t="s">
        <v>308</v>
      </c>
      <c r="CE33" s="619"/>
      <c r="CF33" s="619"/>
      <c r="CG33" s="619"/>
      <c r="CH33" s="619"/>
      <c r="CI33" s="619"/>
      <c r="CJ33" s="619"/>
      <c r="CK33" s="619"/>
      <c r="CL33" s="619"/>
      <c r="CM33" s="619"/>
      <c r="CN33" s="619"/>
      <c r="CO33" s="619"/>
      <c r="CP33" s="619"/>
      <c r="CQ33" s="620"/>
      <c r="CR33" s="621">
        <v>1960819</v>
      </c>
      <c r="CS33" s="634"/>
      <c r="CT33" s="634"/>
      <c r="CU33" s="634"/>
      <c r="CV33" s="634"/>
      <c r="CW33" s="634"/>
      <c r="CX33" s="634"/>
      <c r="CY33" s="635"/>
      <c r="CZ33" s="624">
        <v>46.5</v>
      </c>
      <c r="DA33" s="636"/>
      <c r="DB33" s="636"/>
      <c r="DC33" s="637"/>
      <c r="DD33" s="627">
        <v>1674868</v>
      </c>
      <c r="DE33" s="634"/>
      <c r="DF33" s="634"/>
      <c r="DG33" s="634"/>
      <c r="DH33" s="634"/>
      <c r="DI33" s="634"/>
      <c r="DJ33" s="634"/>
      <c r="DK33" s="635"/>
      <c r="DL33" s="627">
        <v>1069143</v>
      </c>
      <c r="DM33" s="634"/>
      <c r="DN33" s="634"/>
      <c r="DO33" s="634"/>
      <c r="DP33" s="634"/>
      <c r="DQ33" s="634"/>
      <c r="DR33" s="634"/>
      <c r="DS33" s="634"/>
      <c r="DT33" s="634"/>
      <c r="DU33" s="634"/>
      <c r="DV33" s="635"/>
      <c r="DW33" s="624">
        <v>45.2</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4526</v>
      </c>
      <c r="S34" s="622"/>
      <c r="T34" s="622"/>
      <c r="U34" s="622"/>
      <c r="V34" s="622"/>
      <c r="W34" s="622"/>
      <c r="X34" s="622"/>
      <c r="Y34" s="623"/>
      <c r="Z34" s="659">
        <v>0.1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335226</v>
      </c>
      <c r="CS34" s="622"/>
      <c r="CT34" s="622"/>
      <c r="CU34" s="622"/>
      <c r="CV34" s="622"/>
      <c r="CW34" s="622"/>
      <c r="CX34" s="622"/>
      <c r="CY34" s="623"/>
      <c r="CZ34" s="624">
        <v>8</v>
      </c>
      <c r="DA34" s="636"/>
      <c r="DB34" s="636"/>
      <c r="DC34" s="637"/>
      <c r="DD34" s="627">
        <v>203328</v>
      </c>
      <c r="DE34" s="622"/>
      <c r="DF34" s="622"/>
      <c r="DG34" s="622"/>
      <c r="DH34" s="622"/>
      <c r="DI34" s="622"/>
      <c r="DJ34" s="622"/>
      <c r="DK34" s="623"/>
      <c r="DL34" s="627">
        <v>130832</v>
      </c>
      <c r="DM34" s="622"/>
      <c r="DN34" s="622"/>
      <c r="DO34" s="622"/>
      <c r="DP34" s="622"/>
      <c r="DQ34" s="622"/>
      <c r="DR34" s="622"/>
      <c r="DS34" s="622"/>
      <c r="DT34" s="622"/>
      <c r="DU34" s="622"/>
      <c r="DV34" s="623"/>
      <c r="DW34" s="624">
        <v>5.5</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163761</v>
      </c>
      <c r="S35" s="622"/>
      <c r="T35" s="622"/>
      <c r="U35" s="622"/>
      <c r="V35" s="622"/>
      <c r="W35" s="622"/>
      <c r="X35" s="622"/>
      <c r="Y35" s="623"/>
      <c r="Z35" s="659">
        <v>3.8</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26951</v>
      </c>
      <c r="CS35" s="634"/>
      <c r="CT35" s="634"/>
      <c r="CU35" s="634"/>
      <c r="CV35" s="634"/>
      <c r="CW35" s="634"/>
      <c r="CX35" s="634"/>
      <c r="CY35" s="635"/>
      <c r="CZ35" s="624">
        <v>0.6</v>
      </c>
      <c r="DA35" s="636"/>
      <c r="DB35" s="636"/>
      <c r="DC35" s="637"/>
      <c r="DD35" s="627">
        <v>7876</v>
      </c>
      <c r="DE35" s="634"/>
      <c r="DF35" s="634"/>
      <c r="DG35" s="634"/>
      <c r="DH35" s="634"/>
      <c r="DI35" s="634"/>
      <c r="DJ35" s="634"/>
      <c r="DK35" s="635"/>
      <c r="DL35" s="627">
        <v>3297</v>
      </c>
      <c r="DM35" s="634"/>
      <c r="DN35" s="634"/>
      <c r="DO35" s="634"/>
      <c r="DP35" s="634"/>
      <c r="DQ35" s="634"/>
      <c r="DR35" s="634"/>
      <c r="DS35" s="634"/>
      <c r="DT35" s="634"/>
      <c r="DU35" s="634"/>
      <c r="DV35" s="635"/>
      <c r="DW35" s="624">
        <v>0.1</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62973</v>
      </c>
      <c r="S36" s="622"/>
      <c r="T36" s="622"/>
      <c r="U36" s="622"/>
      <c r="V36" s="622"/>
      <c r="W36" s="622"/>
      <c r="X36" s="622"/>
      <c r="Y36" s="623"/>
      <c r="Z36" s="659">
        <v>1.5</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438677</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14262</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817744</v>
      </c>
      <c r="CS36" s="622"/>
      <c r="CT36" s="622"/>
      <c r="CU36" s="622"/>
      <c r="CV36" s="622"/>
      <c r="CW36" s="622"/>
      <c r="CX36" s="622"/>
      <c r="CY36" s="623"/>
      <c r="CZ36" s="624">
        <v>19.399999999999999</v>
      </c>
      <c r="DA36" s="636"/>
      <c r="DB36" s="636"/>
      <c r="DC36" s="637"/>
      <c r="DD36" s="627">
        <v>728201</v>
      </c>
      <c r="DE36" s="622"/>
      <c r="DF36" s="622"/>
      <c r="DG36" s="622"/>
      <c r="DH36" s="622"/>
      <c r="DI36" s="622"/>
      <c r="DJ36" s="622"/>
      <c r="DK36" s="623"/>
      <c r="DL36" s="627">
        <v>626963</v>
      </c>
      <c r="DM36" s="622"/>
      <c r="DN36" s="622"/>
      <c r="DO36" s="622"/>
      <c r="DP36" s="622"/>
      <c r="DQ36" s="622"/>
      <c r="DR36" s="622"/>
      <c r="DS36" s="622"/>
      <c r="DT36" s="622"/>
      <c r="DU36" s="622"/>
      <c r="DV36" s="623"/>
      <c r="DW36" s="624">
        <v>26.5</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61780</v>
      </c>
      <c r="S37" s="622"/>
      <c r="T37" s="622"/>
      <c r="U37" s="622"/>
      <c r="V37" s="622"/>
      <c r="W37" s="622"/>
      <c r="X37" s="622"/>
      <c r="Y37" s="623"/>
      <c r="Z37" s="659">
        <v>1.4</v>
      </c>
      <c r="AA37" s="659"/>
      <c r="AB37" s="659"/>
      <c r="AC37" s="659"/>
      <c r="AD37" s="660">
        <v>973</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121300</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4630</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550831</v>
      </c>
      <c r="CS37" s="634"/>
      <c r="CT37" s="634"/>
      <c r="CU37" s="634"/>
      <c r="CV37" s="634"/>
      <c r="CW37" s="634"/>
      <c r="CX37" s="634"/>
      <c r="CY37" s="635"/>
      <c r="CZ37" s="624">
        <v>13.1</v>
      </c>
      <c r="DA37" s="636"/>
      <c r="DB37" s="636"/>
      <c r="DC37" s="637"/>
      <c r="DD37" s="627">
        <v>536807</v>
      </c>
      <c r="DE37" s="634"/>
      <c r="DF37" s="634"/>
      <c r="DG37" s="634"/>
      <c r="DH37" s="634"/>
      <c r="DI37" s="634"/>
      <c r="DJ37" s="634"/>
      <c r="DK37" s="635"/>
      <c r="DL37" s="627">
        <v>527927</v>
      </c>
      <c r="DM37" s="634"/>
      <c r="DN37" s="634"/>
      <c r="DO37" s="634"/>
      <c r="DP37" s="634"/>
      <c r="DQ37" s="634"/>
      <c r="DR37" s="634"/>
      <c r="DS37" s="634"/>
      <c r="DT37" s="634"/>
      <c r="DU37" s="634"/>
      <c r="DV37" s="635"/>
      <c r="DW37" s="624">
        <v>22.3</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781200</v>
      </c>
      <c r="S38" s="622"/>
      <c r="T38" s="622"/>
      <c r="U38" s="622"/>
      <c r="V38" s="622"/>
      <c r="W38" s="622"/>
      <c r="X38" s="622"/>
      <c r="Y38" s="623"/>
      <c r="Z38" s="659">
        <v>18.3</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87865</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627</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408027</v>
      </c>
      <c r="CS38" s="622"/>
      <c r="CT38" s="622"/>
      <c r="CU38" s="622"/>
      <c r="CV38" s="622"/>
      <c r="CW38" s="622"/>
      <c r="CX38" s="622"/>
      <c r="CY38" s="623"/>
      <c r="CZ38" s="624">
        <v>9.6999999999999993</v>
      </c>
      <c r="DA38" s="636"/>
      <c r="DB38" s="636"/>
      <c r="DC38" s="637"/>
      <c r="DD38" s="627">
        <v>363110</v>
      </c>
      <c r="DE38" s="622"/>
      <c r="DF38" s="622"/>
      <c r="DG38" s="622"/>
      <c r="DH38" s="622"/>
      <c r="DI38" s="622"/>
      <c r="DJ38" s="622"/>
      <c r="DK38" s="623"/>
      <c r="DL38" s="627">
        <v>308051</v>
      </c>
      <c r="DM38" s="622"/>
      <c r="DN38" s="622"/>
      <c r="DO38" s="622"/>
      <c r="DP38" s="622"/>
      <c r="DQ38" s="622"/>
      <c r="DR38" s="622"/>
      <c r="DS38" s="622"/>
      <c r="DT38" s="622"/>
      <c r="DU38" s="622"/>
      <c r="DV38" s="623"/>
      <c r="DW38" s="624">
        <v>13</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26474</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1053</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372871</v>
      </c>
      <c r="CS39" s="634"/>
      <c r="CT39" s="634"/>
      <c r="CU39" s="634"/>
      <c r="CV39" s="634"/>
      <c r="CW39" s="634"/>
      <c r="CX39" s="634"/>
      <c r="CY39" s="635"/>
      <c r="CZ39" s="624">
        <v>8.8000000000000007</v>
      </c>
      <c r="DA39" s="636"/>
      <c r="DB39" s="636"/>
      <c r="DC39" s="637"/>
      <c r="DD39" s="627">
        <v>372353</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9300</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v>4176</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98</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t="s">
        <v>122</v>
      </c>
      <c r="CS40" s="622"/>
      <c r="CT40" s="622"/>
      <c r="CU40" s="622"/>
      <c r="CV40" s="622"/>
      <c r="CW40" s="622"/>
      <c r="CX40" s="622"/>
      <c r="CY40" s="623"/>
      <c r="CZ40" s="624" t="s">
        <v>122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4276156</v>
      </c>
      <c r="S41" s="646"/>
      <c r="T41" s="646"/>
      <c r="U41" s="646"/>
      <c r="V41" s="646"/>
      <c r="W41" s="646"/>
      <c r="X41" s="646"/>
      <c r="Y41" s="649"/>
      <c r="Z41" s="650">
        <v>100</v>
      </c>
      <c r="AA41" s="650"/>
      <c r="AB41" s="650"/>
      <c r="AC41" s="650"/>
      <c r="AD41" s="651">
        <v>2356922</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64356</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134506</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408</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1010867</v>
      </c>
      <c r="CS42" s="634"/>
      <c r="CT42" s="634"/>
      <c r="CU42" s="634"/>
      <c r="CV42" s="634"/>
      <c r="CW42" s="634"/>
      <c r="CX42" s="634"/>
      <c r="CY42" s="635"/>
      <c r="CZ42" s="624">
        <v>24</v>
      </c>
      <c r="DA42" s="636"/>
      <c r="DB42" s="636"/>
      <c r="DC42" s="637"/>
      <c r="DD42" s="627">
        <v>99179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30644</v>
      </c>
      <c r="CS43" s="634"/>
      <c r="CT43" s="634"/>
      <c r="CU43" s="634"/>
      <c r="CV43" s="634"/>
      <c r="CW43" s="634"/>
      <c r="CX43" s="634"/>
      <c r="CY43" s="635"/>
      <c r="CZ43" s="624">
        <v>0.7</v>
      </c>
      <c r="DA43" s="636"/>
      <c r="DB43" s="636"/>
      <c r="DC43" s="637"/>
      <c r="DD43" s="627">
        <v>30644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987353</v>
      </c>
      <c r="CS44" s="622"/>
      <c r="CT44" s="622"/>
      <c r="CU44" s="622"/>
      <c r="CV44" s="622"/>
      <c r="CW44" s="622"/>
      <c r="CX44" s="622"/>
      <c r="CY44" s="623"/>
      <c r="CZ44" s="624">
        <v>23.4</v>
      </c>
      <c r="DA44" s="625"/>
      <c r="DB44" s="625"/>
      <c r="DC44" s="626"/>
      <c r="DD44" s="627">
        <v>85340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211865</v>
      </c>
      <c r="CS45" s="634"/>
      <c r="CT45" s="634"/>
      <c r="CU45" s="634"/>
      <c r="CV45" s="634"/>
      <c r="CW45" s="634"/>
      <c r="CX45" s="634"/>
      <c r="CY45" s="635"/>
      <c r="CZ45" s="624">
        <v>5</v>
      </c>
      <c r="DA45" s="636"/>
      <c r="DB45" s="636"/>
      <c r="DC45" s="637"/>
      <c r="DD45" s="627">
        <v>26411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775488</v>
      </c>
      <c r="CS46" s="622"/>
      <c r="CT46" s="622"/>
      <c r="CU46" s="622"/>
      <c r="CV46" s="622"/>
      <c r="CW46" s="622"/>
      <c r="CX46" s="622"/>
      <c r="CY46" s="623"/>
      <c r="CZ46" s="624">
        <v>18.399999999999999</v>
      </c>
      <c r="DA46" s="625"/>
      <c r="DB46" s="625"/>
      <c r="DC46" s="626"/>
      <c r="DD46" s="627">
        <v>58929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v>23514</v>
      </c>
      <c r="CS47" s="634"/>
      <c r="CT47" s="634"/>
      <c r="CU47" s="634"/>
      <c r="CV47" s="634"/>
      <c r="CW47" s="634"/>
      <c r="CX47" s="634"/>
      <c r="CY47" s="635"/>
      <c r="CZ47" s="624">
        <v>0.6</v>
      </c>
      <c r="DA47" s="636"/>
      <c r="DB47" s="636"/>
      <c r="DC47" s="637"/>
      <c r="DD47" s="627">
        <v>13839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4216583</v>
      </c>
      <c r="CS49" s="606"/>
      <c r="CT49" s="606"/>
      <c r="CU49" s="606"/>
      <c r="CV49" s="606"/>
      <c r="CW49" s="606"/>
      <c r="CX49" s="606"/>
      <c r="CY49" s="607"/>
      <c r="CZ49" s="608">
        <v>100</v>
      </c>
      <c r="DA49" s="609"/>
      <c r="DB49" s="609"/>
      <c r="DC49" s="610"/>
      <c r="DD49" s="611">
        <v>2797237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nYhpaw2z3AAUQtP0HK1oePHuAiI2bU1ruxYdKKzNtHySdMVslCnwukc/F//IZrRyoCqAw+Ug+o/S3q1s0fkh6A==" saltValue="VQzNojP5XJI4YA5/RfXVo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89" t="s">
        <v>353</v>
      </c>
      <c r="B2" s="1089"/>
      <c r="C2" s="1089"/>
      <c r="D2" s="1089"/>
      <c r="E2" s="1089"/>
      <c r="F2" s="1089"/>
      <c r="G2" s="1089"/>
      <c r="H2" s="1089"/>
      <c r="I2" s="1089"/>
      <c r="J2" s="1089"/>
      <c r="K2" s="1089"/>
      <c r="L2" s="1089"/>
      <c r="M2" s="1089"/>
      <c r="N2" s="1089"/>
      <c r="O2" s="1089"/>
      <c r="P2" s="1089"/>
      <c r="Q2" s="1089"/>
      <c r="R2" s="1089"/>
      <c r="S2" s="1089"/>
      <c r="T2" s="1089"/>
      <c r="U2" s="1089"/>
      <c r="V2" s="1089"/>
      <c r="W2" s="1089"/>
      <c r="X2" s="1089"/>
      <c r="Y2" s="1089"/>
      <c r="Z2" s="1089"/>
      <c r="AA2" s="1089"/>
      <c r="AB2" s="1089"/>
      <c r="AC2" s="1089"/>
      <c r="AD2" s="1089"/>
      <c r="AE2" s="1089"/>
      <c r="AF2" s="1089"/>
      <c r="AG2" s="1089"/>
      <c r="AH2" s="1089"/>
      <c r="AI2" s="1089"/>
      <c r="AJ2" s="1089"/>
      <c r="AK2" s="1089"/>
      <c r="AL2" s="1089"/>
      <c r="AM2" s="1089"/>
      <c r="AN2" s="1089"/>
      <c r="AO2" s="1089"/>
      <c r="AP2" s="1089"/>
      <c r="AQ2" s="1089"/>
      <c r="AR2" s="1089"/>
      <c r="AS2" s="1089"/>
      <c r="AT2" s="1089"/>
      <c r="AU2" s="1089"/>
      <c r="AV2" s="1089"/>
      <c r="AW2" s="1089"/>
      <c r="AX2" s="1089"/>
      <c r="AY2" s="1089"/>
      <c r="AZ2" s="1089"/>
      <c r="BA2" s="1089"/>
      <c r="BB2" s="1089"/>
      <c r="BC2" s="1089"/>
      <c r="BD2" s="1089"/>
      <c r="BE2" s="1089"/>
      <c r="BF2" s="1089"/>
      <c r="BG2" s="1089"/>
      <c r="BH2" s="1089"/>
      <c r="BI2" s="1089"/>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0" t="s">
        <v>354</v>
      </c>
      <c r="DK2" s="1091"/>
      <c r="DL2" s="1091"/>
      <c r="DM2" s="1091"/>
      <c r="DN2" s="1091"/>
      <c r="DO2" s="1092"/>
      <c r="DP2" s="228"/>
      <c r="DQ2" s="1090" t="s">
        <v>355</v>
      </c>
      <c r="DR2" s="1091"/>
      <c r="DS2" s="1091"/>
      <c r="DT2" s="1091"/>
      <c r="DU2" s="1091"/>
      <c r="DV2" s="1091"/>
      <c r="DW2" s="1091"/>
      <c r="DX2" s="1091"/>
      <c r="DY2" s="1091"/>
      <c r="DZ2" s="1092"/>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8" t="s">
        <v>356</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4" t="s">
        <v>358</v>
      </c>
      <c r="B5" s="995"/>
      <c r="C5" s="995"/>
      <c r="D5" s="995"/>
      <c r="E5" s="995"/>
      <c r="F5" s="995"/>
      <c r="G5" s="995"/>
      <c r="H5" s="995"/>
      <c r="I5" s="995"/>
      <c r="J5" s="995"/>
      <c r="K5" s="995"/>
      <c r="L5" s="995"/>
      <c r="M5" s="995"/>
      <c r="N5" s="995"/>
      <c r="O5" s="995"/>
      <c r="P5" s="996"/>
      <c r="Q5" s="1000" t="s">
        <v>359</v>
      </c>
      <c r="R5" s="1001"/>
      <c r="S5" s="1001"/>
      <c r="T5" s="1001"/>
      <c r="U5" s="1002"/>
      <c r="V5" s="1000" t="s">
        <v>360</v>
      </c>
      <c r="W5" s="1001"/>
      <c r="X5" s="1001"/>
      <c r="Y5" s="1001"/>
      <c r="Z5" s="1002"/>
      <c r="AA5" s="1000" t="s">
        <v>361</v>
      </c>
      <c r="AB5" s="1001"/>
      <c r="AC5" s="1001"/>
      <c r="AD5" s="1001"/>
      <c r="AE5" s="1001"/>
      <c r="AF5" s="1093" t="s">
        <v>362</v>
      </c>
      <c r="AG5" s="1001"/>
      <c r="AH5" s="1001"/>
      <c r="AI5" s="1001"/>
      <c r="AJ5" s="1014"/>
      <c r="AK5" s="1001" t="s">
        <v>363</v>
      </c>
      <c r="AL5" s="1001"/>
      <c r="AM5" s="1001"/>
      <c r="AN5" s="1001"/>
      <c r="AO5" s="1002"/>
      <c r="AP5" s="1000" t="s">
        <v>364</v>
      </c>
      <c r="AQ5" s="1001"/>
      <c r="AR5" s="1001"/>
      <c r="AS5" s="1001"/>
      <c r="AT5" s="1002"/>
      <c r="AU5" s="1000" t="s">
        <v>365</v>
      </c>
      <c r="AV5" s="1001"/>
      <c r="AW5" s="1001"/>
      <c r="AX5" s="1001"/>
      <c r="AY5" s="1014"/>
      <c r="AZ5" s="232"/>
      <c r="BA5" s="232"/>
      <c r="BB5" s="232"/>
      <c r="BC5" s="232"/>
      <c r="BD5" s="232"/>
      <c r="BE5" s="233"/>
      <c r="BF5" s="233"/>
      <c r="BG5" s="233"/>
      <c r="BH5" s="233"/>
      <c r="BI5" s="233"/>
      <c r="BJ5" s="233"/>
      <c r="BK5" s="233"/>
      <c r="BL5" s="233"/>
      <c r="BM5" s="233"/>
      <c r="BN5" s="233"/>
      <c r="BO5" s="233"/>
      <c r="BP5" s="233"/>
      <c r="BQ5" s="994" t="s">
        <v>366</v>
      </c>
      <c r="BR5" s="995"/>
      <c r="BS5" s="995"/>
      <c r="BT5" s="995"/>
      <c r="BU5" s="995"/>
      <c r="BV5" s="995"/>
      <c r="BW5" s="995"/>
      <c r="BX5" s="995"/>
      <c r="BY5" s="995"/>
      <c r="BZ5" s="995"/>
      <c r="CA5" s="995"/>
      <c r="CB5" s="995"/>
      <c r="CC5" s="995"/>
      <c r="CD5" s="995"/>
      <c r="CE5" s="995"/>
      <c r="CF5" s="995"/>
      <c r="CG5" s="996"/>
      <c r="CH5" s="1000" t="s">
        <v>367</v>
      </c>
      <c r="CI5" s="1001"/>
      <c r="CJ5" s="1001"/>
      <c r="CK5" s="1001"/>
      <c r="CL5" s="1002"/>
      <c r="CM5" s="1000" t="s">
        <v>368</v>
      </c>
      <c r="CN5" s="1001"/>
      <c r="CO5" s="1001"/>
      <c r="CP5" s="1001"/>
      <c r="CQ5" s="1002"/>
      <c r="CR5" s="1000" t="s">
        <v>369</v>
      </c>
      <c r="CS5" s="1001"/>
      <c r="CT5" s="1001"/>
      <c r="CU5" s="1001"/>
      <c r="CV5" s="1002"/>
      <c r="CW5" s="1000" t="s">
        <v>370</v>
      </c>
      <c r="CX5" s="1001"/>
      <c r="CY5" s="1001"/>
      <c r="CZ5" s="1001"/>
      <c r="DA5" s="1002"/>
      <c r="DB5" s="1000" t="s">
        <v>371</v>
      </c>
      <c r="DC5" s="1001"/>
      <c r="DD5" s="1001"/>
      <c r="DE5" s="1001"/>
      <c r="DF5" s="1002"/>
      <c r="DG5" s="1083" t="s">
        <v>372</v>
      </c>
      <c r="DH5" s="1084"/>
      <c r="DI5" s="1084"/>
      <c r="DJ5" s="1084"/>
      <c r="DK5" s="1085"/>
      <c r="DL5" s="1083" t="s">
        <v>373</v>
      </c>
      <c r="DM5" s="1084"/>
      <c r="DN5" s="1084"/>
      <c r="DO5" s="1084"/>
      <c r="DP5" s="1085"/>
      <c r="DQ5" s="1000" t="s">
        <v>374</v>
      </c>
      <c r="DR5" s="1001"/>
      <c r="DS5" s="1001"/>
      <c r="DT5" s="1001"/>
      <c r="DU5" s="1002"/>
      <c r="DV5" s="1000" t="s">
        <v>365</v>
      </c>
      <c r="DW5" s="1001"/>
      <c r="DX5" s="1001"/>
      <c r="DY5" s="1001"/>
      <c r="DZ5" s="1014"/>
      <c r="EA5" s="234"/>
    </row>
    <row r="6" spans="1:131" s="235"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094"/>
      <c r="AG6" s="1004"/>
      <c r="AH6" s="1004"/>
      <c r="AI6" s="1004"/>
      <c r="AJ6" s="1015"/>
      <c r="AK6" s="1004"/>
      <c r="AL6" s="1004"/>
      <c r="AM6" s="1004"/>
      <c r="AN6" s="1004"/>
      <c r="AO6" s="1005"/>
      <c r="AP6" s="1003"/>
      <c r="AQ6" s="1004"/>
      <c r="AR6" s="1004"/>
      <c r="AS6" s="1004"/>
      <c r="AT6" s="1005"/>
      <c r="AU6" s="1003"/>
      <c r="AV6" s="1004"/>
      <c r="AW6" s="1004"/>
      <c r="AX6" s="1004"/>
      <c r="AY6" s="1015"/>
      <c r="AZ6" s="232"/>
      <c r="BA6" s="232"/>
      <c r="BB6" s="232"/>
      <c r="BC6" s="232"/>
      <c r="BD6" s="232"/>
      <c r="BE6" s="233"/>
      <c r="BF6" s="233"/>
      <c r="BG6" s="233"/>
      <c r="BH6" s="233"/>
      <c r="BI6" s="233"/>
      <c r="BJ6" s="233"/>
      <c r="BK6" s="233"/>
      <c r="BL6" s="233"/>
      <c r="BM6" s="233"/>
      <c r="BN6" s="233"/>
      <c r="BO6" s="233"/>
      <c r="BP6" s="233"/>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086"/>
      <c r="DH6" s="1087"/>
      <c r="DI6" s="1087"/>
      <c r="DJ6" s="1087"/>
      <c r="DK6" s="1088"/>
      <c r="DL6" s="1086"/>
      <c r="DM6" s="1087"/>
      <c r="DN6" s="1087"/>
      <c r="DO6" s="1087"/>
      <c r="DP6" s="1088"/>
      <c r="DQ6" s="1003"/>
      <c r="DR6" s="1004"/>
      <c r="DS6" s="1004"/>
      <c r="DT6" s="1004"/>
      <c r="DU6" s="1005"/>
      <c r="DV6" s="1003"/>
      <c r="DW6" s="1004"/>
      <c r="DX6" s="1004"/>
      <c r="DY6" s="1004"/>
      <c r="DZ6" s="1015"/>
      <c r="EA6" s="234"/>
    </row>
    <row r="7" spans="1:131" s="235" customFormat="1" ht="26.25" customHeight="1" thickTop="1" x14ac:dyDescent="0.15">
      <c r="A7" s="236">
        <v>1</v>
      </c>
      <c r="B7" s="1046" t="s">
        <v>375</v>
      </c>
      <c r="C7" s="1047"/>
      <c r="D7" s="1047"/>
      <c r="E7" s="1047"/>
      <c r="F7" s="1047"/>
      <c r="G7" s="1047"/>
      <c r="H7" s="1047"/>
      <c r="I7" s="1047"/>
      <c r="J7" s="1047"/>
      <c r="K7" s="1047"/>
      <c r="L7" s="1047"/>
      <c r="M7" s="1047"/>
      <c r="N7" s="1047"/>
      <c r="O7" s="1047"/>
      <c r="P7" s="1048"/>
      <c r="Q7" s="1101">
        <v>4276</v>
      </c>
      <c r="R7" s="1102"/>
      <c r="S7" s="1102"/>
      <c r="T7" s="1102"/>
      <c r="U7" s="1102"/>
      <c r="V7" s="1102">
        <v>4217</v>
      </c>
      <c r="W7" s="1102"/>
      <c r="X7" s="1102"/>
      <c r="Y7" s="1102"/>
      <c r="Z7" s="1102"/>
      <c r="AA7" s="1102">
        <v>60</v>
      </c>
      <c r="AB7" s="1102"/>
      <c r="AC7" s="1102"/>
      <c r="AD7" s="1102"/>
      <c r="AE7" s="1103"/>
      <c r="AF7" s="1104">
        <v>46</v>
      </c>
      <c r="AG7" s="1105"/>
      <c r="AH7" s="1105"/>
      <c r="AI7" s="1105"/>
      <c r="AJ7" s="1106"/>
      <c r="AK7" s="1107">
        <v>164</v>
      </c>
      <c r="AL7" s="1108"/>
      <c r="AM7" s="1108"/>
      <c r="AN7" s="1108"/>
      <c r="AO7" s="1108"/>
      <c r="AP7" s="1108">
        <v>4191</v>
      </c>
      <c r="AQ7" s="1108"/>
      <c r="AR7" s="1108"/>
      <c r="AS7" s="1108"/>
      <c r="AT7" s="1108"/>
      <c r="AU7" s="1109"/>
      <c r="AV7" s="1109"/>
      <c r="AW7" s="1109"/>
      <c r="AX7" s="1109"/>
      <c r="AY7" s="1110"/>
      <c r="AZ7" s="232"/>
      <c r="BA7" s="232"/>
      <c r="BB7" s="232"/>
      <c r="BC7" s="232"/>
      <c r="BD7" s="232"/>
      <c r="BE7" s="233"/>
      <c r="BF7" s="233"/>
      <c r="BG7" s="233"/>
      <c r="BH7" s="233"/>
      <c r="BI7" s="233"/>
      <c r="BJ7" s="233"/>
      <c r="BK7" s="233"/>
      <c r="BL7" s="233"/>
      <c r="BM7" s="233"/>
      <c r="BN7" s="233"/>
      <c r="BO7" s="233"/>
      <c r="BP7" s="233"/>
      <c r="BQ7" s="236">
        <v>1</v>
      </c>
      <c r="BR7" s="237"/>
      <c r="BS7" s="1098" t="s">
        <v>561</v>
      </c>
      <c r="BT7" s="1099"/>
      <c r="BU7" s="1099"/>
      <c r="BV7" s="1099"/>
      <c r="BW7" s="1099"/>
      <c r="BX7" s="1099"/>
      <c r="BY7" s="1099"/>
      <c r="BZ7" s="1099"/>
      <c r="CA7" s="1099"/>
      <c r="CB7" s="1099"/>
      <c r="CC7" s="1099"/>
      <c r="CD7" s="1099"/>
      <c r="CE7" s="1099"/>
      <c r="CF7" s="1099"/>
      <c r="CG7" s="1111"/>
      <c r="CH7" s="1095">
        <v>6</v>
      </c>
      <c r="CI7" s="1096"/>
      <c r="CJ7" s="1096"/>
      <c r="CK7" s="1096"/>
      <c r="CL7" s="1097"/>
      <c r="CM7" s="1095">
        <v>23</v>
      </c>
      <c r="CN7" s="1096"/>
      <c r="CO7" s="1096"/>
      <c r="CP7" s="1096"/>
      <c r="CQ7" s="1097"/>
      <c r="CR7" s="1095">
        <v>10</v>
      </c>
      <c r="CS7" s="1096"/>
      <c r="CT7" s="1096"/>
      <c r="CU7" s="1096"/>
      <c r="CV7" s="1097"/>
      <c r="CW7" s="1095" t="s">
        <v>564</v>
      </c>
      <c r="CX7" s="1096"/>
      <c r="CY7" s="1096"/>
      <c r="CZ7" s="1096"/>
      <c r="DA7" s="1097"/>
      <c r="DB7" s="1095" t="s">
        <v>564</v>
      </c>
      <c r="DC7" s="1096"/>
      <c r="DD7" s="1096"/>
      <c r="DE7" s="1096"/>
      <c r="DF7" s="1097"/>
      <c r="DG7" s="1095" t="s">
        <v>564</v>
      </c>
      <c r="DH7" s="1096"/>
      <c r="DI7" s="1096"/>
      <c r="DJ7" s="1096"/>
      <c r="DK7" s="1097"/>
      <c r="DL7" s="1095" t="s">
        <v>564</v>
      </c>
      <c r="DM7" s="1096"/>
      <c r="DN7" s="1096"/>
      <c r="DO7" s="1096"/>
      <c r="DP7" s="1097"/>
      <c r="DQ7" s="1095" t="s">
        <v>564</v>
      </c>
      <c r="DR7" s="1096"/>
      <c r="DS7" s="1096"/>
      <c r="DT7" s="1096"/>
      <c r="DU7" s="1097"/>
      <c r="DV7" s="1098"/>
      <c r="DW7" s="1099"/>
      <c r="DX7" s="1099"/>
      <c r="DY7" s="1099"/>
      <c r="DZ7" s="1100"/>
      <c r="EA7" s="234"/>
    </row>
    <row r="8" spans="1:131" s="235" customFormat="1" ht="26.25" customHeight="1" x14ac:dyDescent="0.15">
      <c r="A8" s="238">
        <v>2</v>
      </c>
      <c r="B8" s="1029"/>
      <c r="C8" s="1030"/>
      <c r="D8" s="1030"/>
      <c r="E8" s="1030"/>
      <c r="F8" s="1030"/>
      <c r="G8" s="1030"/>
      <c r="H8" s="1030"/>
      <c r="I8" s="1030"/>
      <c r="J8" s="1030"/>
      <c r="K8" s="1030"/>
      <c r="L8" s="1030"/>
      <c r="M8" s="1030"/>
      <c r="N8" s="1030"/>
      <c r="O8" s="1030"/>
      <c r="P8" s="1031"/>
      <c r="Q8" s="1037"/>
      <c r="R8" s="1038"/>
      <c r="S8" s="1038"/>
      <c r="T8" s="1038"/>
      <c r="U8" s="1038"/>
      <c r="V8" s="1038"/>
      <c r="W8" s="1038"/>
      <c r="X8" s="1038"/>
      <c r="Y8" s="1038"/>
      <c r="Z8" s="1038"/>
      <c r="AA8" s="1038"/>
      <c r="AB8" s="1038"/>
      <c r="AC8" s="1038"/>
      <c r="AD8" s="1038"/>
      <c r="AE8" s="1039"/>
      <c r="AF8" s="1034"/>
      <c r="AG8" s="1035"/>
      <c r="AH8" s="1035"/>
      <c r="AI8" s="1035"/>
      <c r="AJ8" s="1036"/>
      <c r="AK8" s="1079"/>
      <c r="AL8" s="1080"/>
      <c r="AM8" s="1080"/>
      <c r="AN8" s="1080"/>
      <c r="AO8" s="1080"/>
      <c r="AP8" s="1080"/>
      <c r="AQ8" s="1080"/>
      <c r="AR8" s="1080"/>
      <c r="AS8" s="1080"/>
      <c r="AT8" s="1080"/>
      <c r="AU8" s="1081"/>
      <c r="AV8" s="1081"/>
      <c r="AW8" s="1081"/>
      <c r="AX8" s="1081"/>
      <c r="AY8" s="1082"/>
      <c r="AZ8" s="232"/>
      <c r="BA8" s="232"/>
      <c r="BB8" s="232"/>
      <c r="BC8" s="232"/>
      <c r="BD8" s="232"/>
      <c r="BE8" s="233"/>
      <c r="BF8" s="233"/>
      <c r="BG8" s="233"/>
      <c r="BH8" s="233"/>
      <c r="BI8" s="233"/>
      <c r="BJ8" s="233"/>
      <c r="BK8" s="233"/>
      <c r="BL8" s="233"/>
      <c r="BM8" s="233"/>
      <c r="BN8" s="233"/>
      <c r="BO8" s="233"/>
      <c r="BP8" s="233"/>
      <c r="BQ8" s="238">
        <v>2</v>
      </c>
      <c r="BR8" s="239"/>
      <c r="BS8" s="991" t="s">
        <v>562</v>
      </c>
      <c r="BT8" s="992"/>
      <c r="BU8" s="992"/>
      <c r="BV8" s="992"/>
      <c r="BW8" s="992"/>
      <c r="BX8" s="992"/>
      <c r="BY8" s="992"/>
      <c r="BZ8" s="992"/>
      <c r="CA8" s="992"/>
      <c r="CB8" s="992"/>
      <c r="CC8" s="992"/>
      <c r="CD8" s="992"/>
      <c r="CE8" s="992"/>
      <c r="CF8" s="992"/>
      <c r="CG8" s="1013"/>
      <c r="CH8" s="988" t="s">
        <v>564</v>
      </c>
      <c r="CI8" s="989"/>
      <c r="CJ8" s="989"/>
      <c r="CK8" s="989"/>
      <c r="CL8" s="990"/>
      <c r="CM8" s="988" t="s">
        <v>564</v>
      </c>
      <c r="CN8" s="989"/>
      <c r="CO8" s="989"/>
      <c r="CP8" s="989"/>
      <c r="CQ8" s="990"/>
      <c r="CR8" s="988" t="s">
        <v>564</v>
      </c>
      <c r="CS8" s="989"/>
      <c r="CT8" s="989"/>
      <c r="CU8" s="989"/>
      <c r="CV8" s="990"/>
      <c r="CW8" s="988" t="s">
        <v>564</v>
      </c>
      <c r="CX8" s="989"/>
      <c r="CY8" s="989"/>
      <c r="CZ8" s="989"/>
      <c r="DA8" s="990"/>
      <c r="DB8" s="988" t="s">
        <v>564</v>
      </c>
      <c r="DC8" s="989"/>
      <c r="DD8" s="989"/>
      <c r="DE8" s="989"/>
      <c r="DF8" s="990"/>
      <c r="DG8" s="988" t="s">
        <v>564</v>
      </c>
      <c r="DH8" s="989"/>
      <c r="DI8" s="989"/>
      <c r="DJ8" s="989"/>
      <c r="DK8" s="990"/>
      <c r="DL8" s="988" t="s">
        <v>564</v>
      </c>
      <c r="DM8" s="989"/>
      <c r="DN8" s="989"/>
      <c r="DO8" s="989"/>
      <c r="DP8" s="990"/>
      <c r="DQ8" s="988" t="s">
        <v>564</v>
      </c>
      <c r="DR8" s="989"/>
      <c r="DS8" s="989"/>
      <c r="DT8" s="989"/>
      <c r="DU8" s="990"/>
      <c r="DV8" s="991"/>
      <c r="DW8" s="992"/>
      <c r="DX8" s="992"/>
      <c r="DY8" s="992"/>
      <c r="DZ8" s="993"/>
      <c r="EA8" s="234"/>
    </row>
    <row r="9" spans="1:131" s="235" customFormat="1" ht="26.25" customHeight="1" x14ac:dyDescent="0.15">
      <c r="A9" s="238">
        <v>3</v>
      </c>
      <c r="B9" s="1029"/>
      <c r="C9" s="1030"/>
      <c r="D9" s="1030"/>
      <c r="E9" s="1030"/>
      <c r="F9" s="1030"/>
      <c r="G9" s="1030"/>
      <c r="H9" s="1030"/>
      <c r="I9" s="1030"/>
      <c r="J9" s="1030"/>
      <c r="K9" s="1030"/>
      <c r="L9" s="1030"/>
      <c r="M9" s="1030"/>
      <c r="N9" s="1030"/>
      <c r="O9" s="1030"/>
      <c r="P9" s="1031"/>
      <c r="Q9" s="1037"/>
      <c r="R9" s="1038"/>
      <c r="S9" s="1038"/>
      <c r="T9" s="1038"/>
      <c r="U9" s="1038"/>
      <c r="V9" s="1038"/>
      <c r="W9" s="1038"/>
      <c r="X9" s="1038"/>
      <c r="Y9" s="1038"/>
      <c r="Z9" s="1038"/>
      <c r="AA9" s="1038"/>
      <c r="AB9" s="1038"/>
      <c r="AC9" s="1038"/>
      <c r="AD9" s="1038"/>
      <c r="AE9" s="1039"/>
      <c r="AF9" s="1034"/>
      <c r="AG9" s="1035"/>
      <c r="AH9" s="1035"/>
      <c r="AI9" s="1035"/>
      <c r="AJ9" s="1036"/>
      <c r="AK9" s="1079"/>
      <c r="AL9" s="1080"/>
      <c r="AM9" s="1080"/>
      <c r="AN9" s="1080"/>
      <c r="AO9" s="1080"/>
      <c r="AP9" s="1080"/>
      <c r="AQ9" s="1080"/>
      <c r="AR9" s="1080"/>
      <c r="AS9" s="1080"/>
      <c r="AT9" s="1080"/>
      <c r="AU9" s="1081"/>
      <c r="AV9" s="1081"/>
      <c r="AW9" s="1081"/>
      <c r="AX9" s="1081"/>
      <c r="AY9" s="1082"/>
      <c r="AZ9" s="232"/>
      <c r="BA9" s="232"/>
      <c r="BB9" s="232"/>
      <c r="BC9" s="232"/>
      <c r="BD9" s="232"/>
      <c r="BE9" s="233"/>
      <c r="BF9" s="233"/>
      <c r="BG9" s="233"/>
      <c r="BH9" s="233"/>
      <c r="BI9" s="233"/>
      <c r="BJ9" s="233"/>
      <c r="BK9" s="233"/>
      <c r="BL9" s="233"/>
      <c r="BM9" s="233"/>
      <c r="BN9" s="233"/>
      <c r="BO9" s="233"/>
      <c r="BP9" s="233"/>
      <c r="BQ9" s="238">
        <v>3</v>
      </c>
      <c r="BR9" s="239"/>
      <c r="BS9" s="991"/>
      <c r="BT9" s="992"/>
      <c r="BU9" s="992"/>
      <c r="BV9" s="992"/>
      <c r="BW9" s="992"/>
      <c r="BX9" s="992"/>
      <c r="BY9" s="992"/>
      <c r="BZ9" s="992"/>
      <c r="CA9" s="992"/>
      <c r="CB9" s="992"/>
      <c r="CC9" s="992"/>
      <c r="CD9" s="992"/>
      <c r="CE9" s="992"/>
      <c r="CF9" s="992"/>
      <c r="CG9" s="1013"/>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34"/>
    </row>
    <row r="10" spans="1:131" s="235" customFormat="1" ht="26.25" customHeight="1" x14ac:dyDescent="0.15">
      <c r="A10" s="238">
        <v>4</v>
      </c>
      <c r="B10" s="1029"/>
      <c r="C10" s="1030"/>
      <c r="D10" s="1030"/>
      <c r="E10" s="1030"/>
      <c r="F10" s="1030"/>
      <c r="G10" s="1030"/>
      <c r="H10" s="1030"/>
      <c r="I10" s="1030"/>
      <c r="J10" s="1030"/>
      <c r="K10" s="1030"/>
      <c r="L10" s="1030"/>
      <c r="M10" s="1030"/>
      <c r="N10" s="1030"/>
      <c r="O10" s="1030"/>
      <c r="P10" s="1031"/>
      <c r="Q10" s="1037"/>
      <c r="R10" s="1038"/>
      <c r="S10" s="1038"/>
      <c r="T10" s="1038"/>
      <c r="U10" s="1038"/>
      <c r="V10" s="1038"/>
      <c r="W10" s="1038"/>
      <c r="X10" s="1038"/>
      <c r="Y10" s="1038"/>
      <c r="Z10" s="1038"/>
      <c r="AA10" s="1038"/>
      <c r="AB10" s="1038"/>
      <c r="AC10" s="1038"/>
      <c r="AD10" s="1038"/>
      <c r="AE10" s="1039"/>
      <c r="AF10" s="1034"/>
      <c r="AG10" s="1035"/>
      <c r="AH10" s="1035"/>
      <c r="AI10" s="1035"/>
      <c r="AJ10" s="1036"/>
      <c r="AK10" s="1079"/>
      <c r="AL10" s="1080"/>
      <c r="AM10" s="1080"/>
      <c r="AN10" s="1080"/>
      <c r="AO10" s="1080"/>
      <c r="AP10" s="1080"/>
      <c r="AQ10" s="1080"/>
      <c r="AR10" s="1080"/>
      <c r="AS10" s="1080"/>
      <c r="AT10" s="1080"/>
      <c r="AU10" s="1081"/>
      <c r="AV10" s="1081"/>
      <c r="AW10" s="1081"/>
      <c r="AX10" s="1081"/>
      <c r="AY10" s="1082"/>
      <c r="AZ10" s="232"/>
      <c r="BA10" s="232"/>
      <c r="BB10" s="232"/>
      <c r="BC10" s="232"/>
      <c r="BD10" s="232"/>
      <c r="BE10" s="233"/>
      <c r="BF10" s="233"/>
      <c r="BG10" s="233"/>
      <c r="BH10" s="233"/>
      <c r="BI10" s="233"/>
      <c r="BJ10" s="233"/>
      <c r="BK10" s="233"/>
      <c r="BL10" s="233"/>
      <c r="BM10" s="233"/>
      <c r="BN10" s="233"/>
      <c r="BO10" s="233"/>
      <c r="BP10" s="233"/>
      <c r="BQ10" s="238">
        <v>4</v>
      </c>
      <c r="BR10" s="239"/>
      <c r="BS10" s="991"/>
      <c r="BT10" s="992"/>
      <c r="BU10" s="992"/>
      <c r="BV10" s="992"/>
      <c r="BW10" s="992"/>
      <c r="BX10" s="992"/>
      <c r="BY10" s="992"/>
      <c r="BZ10" s="992"/>
      <c r="CA10" s="992"/>
      <c r="CB10" s="992"/>
      <c r="CC10" s="992"/>
      <c r="CD10" s="992"/>
      <c r="CE10" s="992"/>
      <c r="CF10" s="992"/>
      <c r="CG10" s="1013"/>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34"/>
    </row>
    <row r="11" spans="1:131" s="235" customFormat="1" ht="26.25" customHeight="1" x14ac:dyDescent="0.15">
      <c r="A11" s="238">
        <v>5</v>
      </c>
      <c r="B11" s="1029"/>
      <c r="C11" s="1030"/>
      <c r="D11" s="1030"/>
      <c r="E11" s="1030"/>
      <c r="F11" s="1030"/>
      <c r="G11" s="1030"/>
      <c r="H11" s="1030"/>
      <c r="I11" s="1030"/>
      <c r="J11" s="1030"/>
      <c r="K11" s="1030"/>
      <c r="L11" s="1030"/>
      <c r="M11" s="1030"/>
      <c r="N11" s="1030"/>
      <c r="O11" s="1030"/>
      <c r="P11" s="1031"/>
      <c r="Q11" s="1037"/>
      <c r="R11" s="1038"/>
      <c r="S11" s="1038"/>
      <c r="T11" s="1038"/>
      <c r="U11" s="1038"/>
      <c r="V11" s="1038"/>
      <c r="W11" s="1038"/>
      <c r="X11" s="1038"/>
      <c r="Y11" s="1038"/>
      <c r="Z11" s="1038"/>
      <c r="AA11" s="1038"/>
      <c r="AB11" s="1038"/>
      <c r="AC11" s="1038"/>
      <c r="AD11" s="1038"/>
      <c r="AE11" s="1039"/>
      <c r="AF11" s="1034"/>
      <c r="AG11" s="1035"/>
      <c r="AH11" s="1035"/>
      <c r="AI11" s="1035"/>
      <c r="AJ11" s="1036"/>
      <c r="AK11" s="1079"/>
      <c r="AL11" s="1080"/>
      <c r="AM11" s="1080"/>
      <c r="AN11" s="1080"/>
      <c r="AO11" s="1080"/>
      <c r="AP11" s="1080"/>
      <c r="AQ11" s="1080"/>
      <c r="AR11" s="1080"/>
      <c r="AS11" s="1080"/>
      <c r="AT11" s="1080"/>
      <c r="AU11" s="1081"/>
      <c r="AV11" s="1081"/>
      <c r="AW11" s="1081"/>
      <c r="AX11" s="1081"/>
      <c r="AY11" s="1082"/>
      <c r="AZ11" s="232"/>
      <c r="BA11" s="232"/>
      <c r="BB11" s="232"/>
      <c r="BC11" s="232"/>
      <c r="BD11" s="232"/>
      <c r="BE11" s="233"/>
      <c r="BF11" s="233"/>
      <c r="BG11" s="233"/>
      <c r="BH11" s="233"/>
      <c r="BI11" s="233"/>
      <c r="BJ11" s="233"/>
      <c r="BK11" s="233"/>
      <c r="BL11" s="233"/>
      <c r="BM11" s="233"/>
      <c r="BN11" s="233"/>
      <c r="BO11" s="233"/>
      <c r="BP11" s="233"/>
      <c r="BQ11" s="238">
        <v>5</v>
      </c>
      <c r="BR11" s="239"/>
      <c r="BS11" s="991"/>
      <c r="BT11" s="992"/>
      <c r="BU11" s="992"/>
      <c r="BV11" s="992"/>
      <c r="BW11" s="992"/>
      <c r="BX11" s="992"/>
      <c r="BY11" s="992"/>
      <c r="BZ11" s="992"/>
      <c r="CA11" s="992"/>
      <c r="CB11" s="992"/>
      <c r="CC11" s="992"/>
      <c r="CD11" s="992"/>
      <c r="CE11" s="992"/>
      <c r="CF11" s="992"/>
      <c r="CG11" s="1013"/>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34"/>
    </row>
    <row r="12" spans="1:131" s="235" customFormat="1" ht="26.25" customHeight="1" x14ac:dyDescent="0.15">
      <c r="A12" s="238">
        <v>6</v>
      </c>
      <c r="B12" s="1029"/>
      <c r="C12" s="1030"/>
      <c r="D12" s="1030"/>
      <c r="E12" s="1030"/>
      <c r="F12" s="1030"/>
      <c r="G12" s="1030"/>
      <c r="H12" s="1030"/>
      <c r="I12" s="1030"/>
      <c r="J12" s="1030"/>
      <c r="K12" s="1030"/>
      <c r="L12" s="1030"/>
      <c r="M12" s="1030"/>
      <c r="N12" s="1030"/>
      <c r="O12" s="1030"/>
      <c r="P12" s="1031"/>
      <c r="Q12" s="1037"/>
      <c r="R12" s="1038"/>
      <c r="S12" s="1038"/>
      <c r="T12" s="1038"/>
      <c r="U12" s="1038"/>
      <c r="V12" s="1038"/>
      <c r="W12" s="1038"/>
      <c r="X12" s="1038"/>
      <c r="Y12" s="1038"/>
      <c r="Z12" s="1038"/>
      <c r="AA12" s="1038"/>
      <c r="AB12" s="1038"/>
      <c r="AC12" s="1038"/>
      <c r="AD12" s="1038"/>
      <c r="AE12" s="1039"/>
      <c r="AF12" s="1034"/>
      <c r="AG12" s="1035"/>
      <c r="AH12" s="1035"/>
      <c r="AI12" s="1035"/>
      <c r="AJ12" s="1036"/>
      <c r="AK12" s="1079"/>
      <c r="AL12" s="1080"/>
      <c r="AM12" s="1080"/>
      <c r="AN12" s="1080"/>
      <c r="AO12" s="1080"/>
      <c r="AP12" s="1080"/>
      <c r="AQ12" s="1080"/>
      <c r="AR12" s="1080"/>
      <c r="AS12" s="1080"/>
      <c r="AT12" s="1080"/>
      <c r="AU12" s="1081"/>
      <c r="AV12" s="1081"/>
      <c r="AW12" s="1081"/>
      <c r="AX12" s="1081"/>
      <c r="AY12" s="1082"/>
      <c r="AZ12" s="232"/>
      <c r="BA12" s="232"/>
      <c r="BB12" s="232"/>
      <c r="BC12" s="232"/>
      <c r="BD12" s="232"/>
      <c r="BE12" s="233"/>
      <c r="BF12" s="233"/>
      <c r="BG12" s="233"/>
      <c r="BH12" s="233"/>
      <c r="BI12" s="233"/>
      <c r="BJ12" s="233"/>
      <c r="BK12" s="233"/>
      <c r="BL12" s="233"/>
      <c r="BM12" s="233"/>
      <c r="BN12" s="233"/>
      <c r="BO12" s="233"/>
      <c r="BP12" s="233"/>
      <c r="BQ12" s="238">
        <v>6</v>
      </c>
      <c r="BR12" s="239"/>
      <c r="BS12" s="991"/>
      <c r="BT12" s="992"/>
      <c r="BU12" s="992"/>
      <c r="BV12" s="992"/>
      <c r="BW12" s="992"/>
      <c r="BX12" s="992"/>
      <c r="BY12" s="992"/>
      <c r="BZ12" s="992"/>
      <c r="CA12" s="992"/>
      <c r="CB12" s="992"/>
      <c r="CC12" s="992"/>
      <c r="CD12" s="992"/>
      <c r="CE12" s="992"/>
      <c r="CF12" s="992"/>
      <c r="CG12" s="1013"/>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34"/>
    </row>
    <row r="13" spans="1:131" s="235" customFormat="1" ht="26.25" customHeight="1" x14ac:dyDescent="0.15">
      <c r="A13" s="238">
        <v>7</v>
      </c>
      <c r="B13" s="1029"/>
      <c r="C13" s="1030"/>
      <c r="D13" s="1030"/>
      <c r="E13" s="1030"/>
      <c r="F13" s="1030"/>
      <c r="G13" s="1030"/>
      <c r="H13" s="1030"/>
      <c r="I13" s="1030"/>
      <c r="J13" s="1030"/>
      <c r="K13" s="1030"/>
      <c r="L13" s="1030"/>
      <c r="M13" s="1030"/>
      <c r="N13" s="1030"/>
      <c r="O13" s="1030"/>
      <c r="P13" s="1031"/>
      <c r="Q13" s="1037"/>
      <c r="R13" s="1038"/>
      <c r="S13" s="1038"/>
      <c r="T13" s="1038"/>
      <c r="U13" s="1038"/>
      <c r="V13" s="1038"/>
      <c r="W13" s="1038"/>
      <c r="X13" s="1038"/>
      <c r="Y13" s="1038"/>
      <c r="Z13" s="1038"/>
      <c r="AA13" s="1038"/>
      <c r="AB13" s="1038"/>
      <c r="AC13" s="1038"/>
      <c r="AD13" s="1038"/>
      <c r="AE13" s="1039"/>
      <c r="AF13" s="1034"/>
      <c r="AG13" s="1035"/>
      <c r="AH13" s="1035"/>
      <c r="AI13" s="1035"/>
      <c r="AJ13" s="1036"/>
      <c r="AK13" s="1079"/>
      <c r="AL13" s="1080"/>
      <c r="AM13" s="1080"/>
      <c r="AN13" s="1080"/>
      <c r="AO13" s="1080"/>
      <c r="AP13" s="1080"/>
      <c r="AQ13" s="1080"/>
      <c r="AR13" s="1080"/>
      <c r="AS13" s="1080"/>
      <c r="AT13" s="1080"/>
      <c r="AU13" s="1081"/>
      <c r="AV13" s="1081"/>
      <c r="AW13" s="1081"/>
      <c r="AX13" s="1081"/>
      <c r="AY13" s="1082"/>
      <c r="AZ13" s="232"/>
      <c r="BA13" s="232"/>
      <c r="BB13" s="232"/>
      <c r="BC13" s="232"/>
      <c r="BD13" s="232"/>
      <c r="BE13" s="233"/>
      <c r="BF13" s="233"/>
      <c r="BG13" s="233"/>
      <c r="BH13" s="233"/>
      <c r="BI13" s="233"/>
      <c r="BJ13" s="233"/>
      <c r="BK13" s="233"/>
      <c r="BL13" s="233"/>
      <c r="BM13" s="233"/>
      <c r="BN13" s="233"/>
      <c r="BO13" s="233"/>
      <c r="BP13" s="233"/>
      <c r="BQ13" s="238">
        <v>7</v>
      </c>
      <c r="BR13" s="239"/>
      <c r="BS13" s="991"/>
      <c r="BT13" s="992"/>
      <c r="BU13" s="992"/>
      <c r="BV13" s="992"/>
      <c r="BW13" s="992"/>
      <c r="BX13" s="992"/>
      <c r="BY13" s="992"/>
      <c r="BZ13" s="992"/>
      <c r="CA13" s="992"/>
      <c r="CB13" s="992"/>
      <c r="CC13" s="992"/>
      <c r="CD13" s="992"/>
      <c r="CE13" s="992"/>
      <c r="CF13" s="992"/>
      <c r="CG13" s="1013"/>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34"/>
    </row>
    <row r="14" spans="1:131" s="235" customFormat="1" ht="26.25" customHeight="1" x14ac:dyDescent="0.15">
      <c r="A14" s="238">
        <v>8</v>
      </c>
      <c r="B14" s="1029"/>
      <c r="C14" s="1030"/>
      <c r="D14" s="1030"/>
      <c r="E14" s="1030"/>
      <c r="F14" s="1030"/>
      <c r="G14" s="1030"/>
      <c r="H14" s="1030"/>
      <c r="I14" s="1030"/>
      <c r="J14" s="1030"/>
      <c r="K14" s="1030"/>
      <c r="L14" s="1030"/>
      <c r="M14" s="1030"/>
      <c r="N14" s="1030"/>
      <c r="O14" s="1030"/>
      <c r="P14" s="1031"/>
      <c r="Q14" s="1037"/>
      <c r="R14" s="1038"/>
      <c r="S14" s="1038"/>
      <c r="T14" s="1038"/>
      <c r="U14" s="1038"/>
      <c r="V14" s="1038"/>
      <c r="W14" s="1038"/>
      <c r="X14" s="1038"/>
      <c r="Y14" s="1038"/>
      <c r="Z14" s="1038"/>
      <c r="AA14" s="1038"/>
      <c r="AB14" s="1038"/>
      <c r="AC14" s="1038"/>
      <c r="AD14" s="1038"/>
      <c r="AE14" s="1039"/>
      <c r="AF14" s="1034"/>
      <c r="AG14" s="1035"/>
      <c r="AH14" s="1035"/>
      <c r="AI14" s="1035"/>
      <c r="AJ14" s="1036"/>
      <c r="AK14" s="1079"/>
      <c r="AL14" s="1080"/>
      <c r="AM14" s="1080"/>
      <c r="AN14" s="1080"/>
      <c r="AO14" s="1080"/>
      <c r="AP14" s="1080"/>
      <c r="AQ14" s="1080"/>
      <c r="AR14" s="1080"/>
      <c r="AS14" s="1080"/>
      <c r="AT14" s="1080"/>
      <c r="AU14" s="1081"/>
      <c r="AV14" s="1081"/>
      <c r="AW14" s="1081"/>
      <c r="AX14" s="1081"/>
      <c r="AY14" s="1082"/>
      <c r="AZ14" s="232"/>
      <c r="BA14" s="232"/>
      <c r="BB14" s="232"/>
      <c r="BC14" s="232"/>
      <c r="BD14" s="232"/>
      <c r="BE14" s="233"/>
      <c r="BF14" s="233"/>
      <c r="BG14" s="233"/>
      <c r="BH14" s="233"/>
      <c r="BI14" s="233"/>
      <c r="BJ14" s="233"/>
      <c r="BK14" s="233"/>
      <c r="BL14" s="233"/>
      <c r="BM14" s="233"/>
      <c r="BN14" s="233"/>
      <c r="BO14" s="233"/>
      <c r="BP14" s="233"/>
      <c r="BQ14" s="238">
        <v>8</v>
      </c>
      <c r="BR14" s="239"/>
      <c r="BS14" s="991"/>
      <c r="BT14" s="992"/>
      <c r="BU14" s="992"/>
      <c r="BV14" s="992"/>
      <c r="BW14" s="992"/>
      <c r="BX14" s="992"/>
      <c r="BY14" s="992"/>
      <c r="BZ14" s="992"/>
      <c r="CA14" s="992"/>
      <c r="CB14" s="992"/>
      <c r="CC14" s="992"/>
      <c r="CD14" s="992"/>
      <c r="CE14" s="992"/>
      <c r="CF14" s="992"/>
      <c r="CG14" s="1013"/>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34"/>
    </row>
    <row r="15" spans="1:131" s="235" customFormat="1" ht="26.25" customHeight="1" x14ac:dyDescent="0.15">
      <c r="A15" s="238">
        <v>9</v>
      </c>
      <c r="B15" s="1029"/>
      <c r="C15" s="1030"/>
      <c r="D15" s="1030"/>
      <c r="E15" s="1030"/>
      <c r="F15" s="1030"/>
      <c r="G15" s="1030"/>
      <c r="H15" s="1030"/>
      <c r="I15" s="1030"/>
      <c r="J15" s="1030"/>
      <c r="K15" s="1030"/>
      <c r="L15" s="1030"/>
      <c r="M15" s="1030"/>
      <c r="N15" s="1030"/>
      <c r="O15" s="1030"/>
      <c r="P15" s="1031"/>
      <c r="Q15" s="1037"/>
      <c r="R15" s="1038"/>
      <c r="S15" s="1038"/>
      <c r="T15" s="1038"/>
      <c r="U15" s="1038"/>
      <c r="V15" s="1038"/>
      <c r="W15" s="1038"/>
      <c r="X15" s="1038"/>
      <c r="Y15" s="1038"/>
      <c r="Z15" s="1038"/>
      <c r="AA15" s="1038"/>
      <c r="AB15" s="1038"/>
      <c r="AC15" s="1038"/>
      <c r="AD15" s="1038"/>
      <c r="AE15" s="1039"/>
      <c r="AF15" s="1034"/>
      <c r="AG15" s="1035"/>
      <c r="AH15" s="1035"/>
      <c r="AI15" s="1035"/>
      <c r="AJ15" s="1036"/>
      <c r="AK15" s="1079"/>
      <c r="AL15" s="1080"/>
      <c r="AM15" s="1080"/>
      <c r="AN15" s="1080"/>
      <c r="AO15" s="1080"/>
      <c r="AP15" s="1080"/>
      <c r="AQ15" s="1080"/>
      <c r="AR15" s="1080"/>
      <c r="AS15" s="1080"/>
      <c r="AT15" s="1080"/>
      <c r="AU15" s="1081"/>
      <c r="AV15" s="1081"/>
      <c r="AW15" s="1081"/>
      <c r="AX15" s="1081"/>
      <c r="AY15" s="1082"/>
      <c r="AZ15" s="232"/>
      <c r="BA15" s="232"/>
      <c r="BB15" s="232"/>
      <c r="BC15" s="232"/>
      <c r="BD15" s="232"/>
      <c r="BE15" s="233"/>
      <c r="BF15" s="233"/>
      <c r="BG15" s="233"/>
      <c r="BH15" s="233"/>
      <c r="BI15" s="233"/>
      <c r="BJ15" s="233"/>
      <c r="BK15" s="233"/>
      <c r="BL15" s="233"/>
      <c r="BM15" s="233"/>
      <c r="BN15" s="233"/>
      <c r="BO15" s="233"/>
      <c r="BP15" s="233"/>
      <c r="BQ15" s="238">
        <v>9</v>
      </c>
      <c r="BR15" s="239"/>
      <c r="BS15" s="991"/>
      <c r="BT15" s="992"/>
      <c r="BU15" s="992"/>
      <c r="BV15" s="992"/>
      <c r="BW15" s="992"/>
      <c r="BX15" s="992"/>
      <c r="BY15" s="992"/>
      <c r="BZ15" s="992"/>
      <c r="CA15" s="992"/>
      <c r="CB15" s="992"/>
      <c r="CC15" s="992"/>
      <c r="CD15" s="992"/>
      <c r="CE15" s="992"/>
      <c r="CF15" s="992"/>
      <c r="CG15" s="1013"/>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34"/>
    </row>
    <row r="16" spans="1:131" s="235" customFormat="1" ht="26.25" customHeight="1" x14ac:dyDescent="0.15">
      <c r="A16" s="238">
        <v>10</v>
      </c>
      <c r="B16" s="1029"/>
      <c r="C16" s="1030"/>
      <c r="D16" s="1030"/>
      <c r="E16" s="1030"/>
      <c r="F16" s="1030"/>
      <c r="G16" s="1030"/>
      <c r="H16" s="1030"/>
      <c r="I16" s="1030"/>
      <c r="J16" s="1030"/>
      <c r="K16" s="1030"/>
      <c r="L16" s="1030"/>
      <c r="M16" s="1030"/>
      <c r="N16" s="1030"/>
      <c r="O16" s="1030"/>
      <c r="P16" s="1031"/>
      <c r="Q16" s="1037"/>
      <c r="R16" s="1038"/>
      <c r="S16" s="1038"/>
      <c r="T16" s="1038"/>
      <c r="U16" s="1038"/>
      <c r="V16" s="1038"/>
      <c r="W16" s="1038"/>
      <c r="X16" s="1038"/>
      <c r="Y16" s="1038"/>
      <c r="Z16" s="1038"/>
      <c r="AA16" s="1038"/>
      <c r="AB16" s="1038"/>
      <c r="AC16" s="1038"/>
      <c r="AD16" s="1038"/>
      <c r="AE16" s="1039"/>
      <c r="AF16" s="1034"/>
      <c r="AG16" s="1035"/>
      <c r="AH16" s="1035"/>
      <c r="AI16" s="1035"/>
      <c r="AJ16" s="1036"/>
      <c r="AK16" s="1079"/>
      <c r="AL16" s="1080"/>
      <c r="AM16" s="1080"/>
      <c r="AN16" s="1080"/>
      <c r="AO16" s="1080"/>
      <c r="AP16" s="1080"/>
      <c r="AQ16" s="1080"/>
      <c r="AR16" s="1080"/>
      <c r="AS16" s="1080"/>
      <c r="AT16" s="1080"/>
      <c r="AU16" s="1081"/>
      <c r="AV16" s="1081"/>
      <c r="AW16" s="1081"/>
      <c r="AX16" s="1081"/>
      <c r="AY16" s="1082"/>
      <c r="AZ16" s="232"/>
      <c r="BA16" s="232"/>
      <c r="BB16" s="232"/>
      <c r="BC16" s="232"/>
      <c r="BD16" s="232"/>
      <c r="BE16" s="233"/>
      <c r="BF16" s="233"/>
      <c r="BG16" s="233"/>
      <c r="BH16" s="233"/>
      <c r="BI16" s="233"/>
      <c r="BJ16" s="233"/>
      <c r="BK16" s="233"/>
      <c r="BL16" s="233"/>
      <c r="BM16" s="233"/>
      <c r="BN16" s="233"/>
      <c r="BO16" s="233"/>
      <c r="BP16" s="233"/>
      <c r="BQ16" s="238">
        <v>10</v>
      </c>
      <c r="BR16" s="239"/>
      <c r="BS16" s="991"/>
      <c r="BT16" s="992"/>
      <c r="BU16" s="992"/>
      <c r="BV16" s="992"/>
      <c r="BW16" s="992"/>
      <c r="BX16" s="992"/>
      <c r="BY16" s="992"/>
      <c r="BZ16" s="992"/>
      <c r="CA16" s="992"/>
      <c r="CB16" s="992"/>
      <c r="CC16" s="992"/>
      <c r="CD16" s="992"/>
      <c r="CE16" s="992"/>
      <c r="CF16" s="992"/>
      <c r="CG16" s="1013"/>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34"/>
    </row>
    <row r="17" spans="1:131" s="235" customFormat="1" ht="26.25" customHeight="1" x14ac:dyDescent="0.15">
      <c r="A17" s="238">
        <v>11</v>
      </c>
      <c r="B17" s="1029"/>
      <c r="C17" s="1030"/>
      <c r="D17" s="1030"/>
      <c r="E17" s="1030"/>
      <c r="F17" s="1030"/>
      <c r="G17" s="1030"/>
      <c r="H17" s="1030"/>
      <c r="I17" s="1030"/>
      <c r="J17" s="1030"/>
      <c r="K17" s="1030"/>
      <c r="L17" s="1030"/>
      <c r="M17" s="1030"/>
      <c r="N17" s="1030"/>
      <c r="O17" s="1030"/>
      <c r="P17" s="1031"/>
      <c r="Q17" s="1037"/>
      <c r="R17" s="1038"/>
      <c r="S17" s="1038"/>
      <c r="T17" s="1038"/>
      <c r="U17" s="1038"/>
      <c r="V17" s="1038"/>
      <c r="W17" s="1038"/>
      <c r="X17" s="1038"/>
      <c r="Y17" s="1038"/>
      <c r="Z17" s="1038"/>
      <c r="AA17" s="1038"/>
      <c r="AB17" s="1038"/>
      <c r="AC17" s="1038"/>
      <c r="AD17" s="1038"/>
      <c r="AE17" s="1039"/>
      <c r="AF17" s="1034"/>
      <c r="AG17" s="1035"/>
      <c r="AH17" s="1035"/>
      <c r="AI17" s="1035"/>
      <c r="AJ17" s="1036"/>
      <c r="AK17" s="1079"/>
      <c r="AL17" s="1080"/>
      <c r="AM17" s="1080"/>
      <c r="AN17" s="1080"/>
      <c r="AO17" s="1080"/>
      <c r="AP17" s="1080"/>
      <c r="AQ17" s="1080"/>
      <c r="AR17" s="1080"/>
      <c r="AS17" s="1080"/>
      <c r="AT17" s="1080"/>
      <c r="AU17" s="1081"/>
      <c r="AV17" s="1081"/>
      <c r="AW17" s="1081"/>
      <c r="AX17" s="1081"/>
      <c r="AY17" s="1082"/>
      <c r="AZ17" s="232"/>
      <c r="BA17" s="232"/>
      <c r="BB17" s="232"/>
      <c r="BC17" s="232"/>
      <c r="BD17" s="232"/>
      <c r="BE17" s="233"/>
      <c r="BF17" s="233"/>
      <c r="BG17" s="233"/>
      <c r="BH17" s="233"/>
      <c r="BI17" s="233"/>
      <c r="BJ17" s="233"/>
      <c r="BK17" s="233"/>
      <c r="BL17" s="233"/>
      <c r="BM17" s="233"/>
      <c r="BN17" s="233"/>
      <c r="BO17" s="233"/>
      <c r="BP17" s="233"/>
      <c r="BQ17" s="238">
        <v>11</v>
      </c>
      <c r="BR17" s="239"/>
      <c r="BS17" s="991"/>
      <c r="BT17" s="992"/>
      <c r="BU17" s="992"/>
      <c r="BV17" s="992"/>
      <c r="BW17" s="992"/>
      <c r="BX17" s="992"/>
      <c r="BY17" s="992"/>
      <c r="BZ17" s="992"/>
      <c r="CA17" s="992"/>
      <c r="CB17" s="992"/>
      <c r="CC17" s="992"/>
      <c r="CD17" s="992"/>
      <c r="CE17" s="992"/>
      <c r="CF17" s="992"/>
      <c r="CG17" s="1013"/>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34"/>
    </row>
    <row r="18" spans="1:131" s="235" customFormat="1" ht="26.25" customHeight="1" x14ac:dyDescent="0.15">
      <c r="A18" s="238">
        <v>12</v>
      </c>
      <c r="B18" s="1029"/>
      <c r="C18" s="1030"/>
      <c r="D18" s="1030"/>
      <c r="E18" s="1030"/>
      <c r="F18" s="1030"/>
      <c r="G18" s="1030"/>
      <c r="H18" s="1030"/>
      <c r="I18" s="1030"/>
      <c r="J18" s="1030"/>
      <c r="K18" s="1030"/>
      <c r="L18" s="1030"/>
      <c r="M18" s="1030"/>
      <c r="N18" s="1030"/>
      <c r="O18" s="1030"/>
      <c r="P18" s="1031"/>
      <c r="Q18" s="1037"/>
      <c r="R18" s="1038"/>
      <c r="S18" s="1038"/>
      <c r="T18" s="1038"/>
      <c r="U18" s="1038"/>
      <c r="V18" s="1038"/>
      <c r="W18" s="1038"/>
      <c r="X18" s="1038"/>
      <c r="Y18" s="1038"/>
      <c r="Z18" s="1038"/>
      <c r="AA18" s="1038"/>
      <c r="AB18" s="1038"/>
      <c r="AC18" s="1038"/>
      <c r="AD18" s="1038"/>
      <c r="AE18" s="1039"/>
      <c r="AF18" s="1034"/>
      <c r="AG18" s="1035"/>
      <c r="AH18" s="1035"/>
      <c r="AI18" s="1035"/>
      <c r="AJ18" s="1036"/>
      <c r="AK18" s="1079"/>
      <c r="AL18" s="1080"/>
      <c r="AM18" s="1080"/>
      <c r="AN18" s="1080"/>
      <c r="AO18" s="1080"/>
      <c r="AP18" s="1080"/>
      <c r="AQ18" s="1080"/>
      <c r="AR18" s="1080"/>
      <c r="AS18" s="1080"/>
      <c r="AT18" s="1080"/>
      <c r="AU18" s="1081"/>
      <c r="AV18" s="1081"/>
      <c r="AW18" s="1081"/>
      <c r="AX18" s="1081"/>
      <c r="AY18" s="1082"/>
      <c r="AZ18" s="232"/>
      <c r="BA18" s="232"/>
      <c r="BB18" s="232"/>
      <c r="BC18" s="232"/>
      <c r="BD18" s="232"/>
      <c r="BE18" s="233"/>
      <c r="BF18" s="233"/>
      <c r="BG18" s="233"/>
      <c r="BH18" s="233"/>
      <c r="BI18" s="233"/>
      <c r="BJ18" s="233"/>
      <c r="BK18" s="233"/>
      <c r="BL18" s="233"/>
      <c r="BM18" s="233"/>
      <c r="BN18" s="233"/>
      <c r="BO18" s="233"/>
      <c r="BP18" s="233"/>
      <c r="BQ18" s="238">
        <v>12</v>
      </c>
      <c r="BR18" s="239"/>
      <c r="BS18" s="991"/>
      <c r="BT18" s="992"/>
      <c r="BU18" s="992"/>
      <c r="BV18" s="992"/>
      <c r="BW18" s="992"/>
      <c r="BX18" s="992"/>
      <c r="BY18" s="992"/>
      <c r="BZ18" s="992"/>
      <c r="CA18" s="992"/>
      <c r="CB18" s="992"/>
      <c r="CC18" s="992"/>
      <c r="CD18" s="992"/>
      <c r="CE18" s="992"/>
      <c r="CF18" s="992"/>
      <c r="CG18" s="1013"/>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34"/>
    </row>
    <row r="19" spans="1:131" s="235" customFormat="1" ht="26.25" customHeight="1" x14ac:dyDescent="0.15">
      <c r="A19" s="238">
        <v>13</v>
      </c>
      <c r="B19" s="1029"/>
      <c r="C19" s="1030"/>
      <c r="D19" s="1030"/>
      <c r="E19" s="1030"/>
      <c r="F19" s="1030"/>
      <c r="G19" s="1030"/>
      <c r="H19" s="1030"/>
      <c r="I19" s="1030"/>
      <c r="J19" s="1030"/>
      <c r="K19" s="1030"/>
      <c r="L19" s="1030"/>
      <c r="M19" s="1030"/>
      <c r="N19" s="1030"/>
      <c r="O19" s="1030"/>
      <c r="P19" s="1031"/>
      <c r="Q19" s="1037"/>
      <c r="R19" s="1038"/>
      <c r="S19" s="1038"/>
      <c r="T19" s="1038"/>
      <c r="U19" s="1038"/>
      <c r="V19" s="1038"/>
      <c r="W19" s="1038"/>
      <c r="X19" s="1038"/>
      <c r="Y19" s="1038"/>
      <c r="Z19" s="1038"/>
      <c r="AA19" s="1038"/>
      <c r="AB19" s="1038"/>
      <c r="AC19" s="1038"/>
      <c r="AD19" s="1038"/>
      <c r="AE19" s="1039"/>
      <c r="AF19" s="1034"/>
      <c r="AG19" s="1035"/>
      <c r="AH19" s="1035"/>
      <c r="AI19" s="1035"/>
      <c r="AJ19" s="1036"/>
      <c r="AK19" s="1079"/>
      <c r="AL19" s="1080"/>
      <c r="AM19" s="1080"/>
      <c r="AN19" s="1080"/>
      <c r="AO19" s="1080"/>
      <c r="AP19" s="1080"/>
      <c r="AQ19" s="1080"/>
      <c r="AR19" s="1080"/>
      <c r="AS19" s="1080"/>
      <c r="AT19" s="1080"/>
      <c r="AU19" s="1081"/>
      <c r="AV19" s="1081"/>
      <c r="AW19" s="1081"/>
      <c r="AX19" s="1081"/>
      <c r="AY19" s="1082"/>
      <c r="AZ19" s="232"/>
      <c r="BA19" s="232"/>
      <c r="BB19" s="232"/>
      <c r="BC19" s="232"/>
      <c r="BD19" s="232"/>
      <c r="BE19" s="233"/>
      <c r="BF19" s="233"/>
      <c r="BG19" s="233"/>
      <c r="BH19" s="233"/>
      <c r="BI19" s="233"/>
      <c r="BJ19" s="233"/>
      <c r="BK19" s="233"/>
      <c r="BL19" s="233"/>
      <c r="BM19" s="233"/>
      <c r="BN19" s="233"/>
      <c r="BO19" s="233"/>
      <c r="BP19" s="233"/>
      <c r="BQ19" s="238">
        <v>13</v>
      </c>
      <c r="BR19" s="239"/>
      <c r="BS19" s="991"/>
      <c r="BT19" s="992"/>
      <c r="BU19" s="992"/>
      <c r="BV19" s="992"/>
      <c r="BW19" s="992"/>
      <c r="BX19" s="992"/>
      <c r="BY19" s="992"/>
      <c r="BZ19" s="992"/>
      <c r="CA19" s="992"/>
      <c r="CB19" s="992"/>
      <c r="CC19" s="992"/>
      <c r="CD19" s="992"/>
      <c r="CE19" s="992"/>
      <c r="CF19" s="992"/>
      <c r="CG19" s="1013"/>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34"/>
    </row>
    <row r="20" spans="1:131" s="235" customFormat="1" ht="26.25" customHeight="1" x14ac:dyDescent="0.15">
      <c r="A20" s="238">
        <v>14</v>
      </c>
      <c r="B20" s="1029"/>
      <c r="C20" s="1030"/>
      <c r="D20" s="1030"/>
      <c r="E20" s="1030"/>
      <c r="F20" s="1030"/>
      <c r="G20" s="1030"/>
      <c r="H20" s="1030"/>
      <c r="I20" s="1030"/>
      <c r="J20" s="1030"/>
      <c r="K20" s="1030"/>
      <c r="L20" s="1030"/>
      <c r="M20" s="1030"/>
      <c r="N20" s="1030"/>
      <c r="O20" s="1030"/>
      <c r="P20" s="1031"/>
      <c r="Q20" s="1037"/>
      <c r="R20" s="1038"/>
      <c r="S20" s="1038"/>
      <c r="T20" s="1038"/>
      <c r="U20" s="1038"/>
      <c r="V20" s="1038"/>
      <c r="W20" s="1038"/>
      <c r="X20" s="1038"/>
      <c r="Y20" s="1038"/>
      <c r="Z20" s="1038"/>
      <c r="AA20" s="1038"/>
      <c r="AB20" s="1038"/>
      <c r="AC20" s="1038"/>
      <c r="AD20" s="1038"/>
      <c r="AE20" s="1039"/>
      <c r="AF20" s="1034"/>
      <c r="AG20" s="1035"/>
      <c r="AH20" s="1035"/>
      <c r="AI20" s="1035"/>
      <c r="AJ20" s="1036"/>
      <c r="AK20" s="1079"/>
      <c r="AL20" s="1080"/>
      <c r="AM20" s="1080"/>
      <c r="AN20" s="1080"/>
      <c r="AO20" s="1080"/>
      <c r="AP20" s="1080"/>
      <c r="AQ20" s="1080"/>
      <c r="AR20" s="1080"/>
      <c r="AS20" s="1080"/>
      <c r="AT20" s="1080"/>
      <c r="AU20" s="1081"/>
      <c r="AV20" s="1081"/>
      <c r="AW20" s="1081"/>
      <c r="AX20" s="1081"/>
      <c r="AY20" s="1082"/>
      <c r="AZ20" s="232"/>
      <c r="BA20" s="232"/>
      <c r="BB20" s="232"/>
      <c r="BC20" s="232"/>
      <c r="BD20" s="232"/>
      <c r="BE20" s="233"/>
      <c r="BF20" s="233"/>
      <c r="BG20" s="233"/>
      <c r="BH20" s="233"/>
      <c r="BI20" s="233"/>
      <c r="BJ20" s="233"/>
      <c r="BK20" s="233"/>
      <c r="BL20" s="233"/>
      <c r="BM20" s="233"/>
      <c r="BN20" s="233"/>
      <c r="BO20" s="233"/>
      <c r="BP20" s="233"/>
      <c r="BQ20" s="238">
        <v>14</v>
      </c>
      <c r="BR20" s="239"/>
      <c r="BS20" s="991"/>
      <c r="BT20" s="992"/>
      <c r="BU20" s="992"/>
      <c r="BV20" s="992"/>
      <c r="BW20" s="992"/>
      <c r="BX20" s="992"/>
      <c r="BY20" s="992"/>
      <c r="BZ20" s="992"/>
      <c r="CA20" s="992"/>
      <c r="CB20" s="992"/>
      <c r="CC20" s="992"/>
      <c r="CD20" s="992"/>
      <c r="CE20" s="992"/>
      <c r="CF20" s="992"/>
      <c r="CG20" s="1013"/>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34"/>
    </row>
    <row r="21" spans="1:131" s="235" customFormat="1" ht="26.25" customHeight="1" thickBot="1" x14ac:dyDescent="0.2">
      <c r="A21" s="238">
        <v>15</v>
      </c>
      <c r="B21" s="1029"/>
      <c r="C21" s="1030"/>
      <c r="D21" s="1030"/>
      <c r="E21" s="1030"/>
      <c r="F21" s="1030"/>
      <c r="G21" s="1030"/>
      <c r="H21" s="1030"/>
      <c r="I21" s="1030"/>
      <c r="J21" s="1030"/>
      <c r="K21" s="1030"/>
      <c r="L21" s="1030"/>
      <c r="M21" s="1030"/>
      <c r="N21" s="1030"/>
      <c r="O21" s="1030"/>
      <c r="P21" s="1031"/>
      <c r="Q21" s="1037"/>
      <c r="R21" s="1038"/>
      <c r="S21" s="1038"/>
      <c r="T21" s="1038"/>
      <c r="U21" s="1038"/>
      <c r="V21" s="1038"/>
      <c r="W21" s="1038"/>
      <c r="X21" s="1038"/>
      <c r="Y21" s="1038"/>
      <c r="Z21" s="1038"/>
      <c r="AA21" s="1038"/>
      <c r="AB21" s="1038"/>
      <c r="AC21" s="1038"/>
      <c r="AD21" s="1038"/>
      <c r="AE21" s="1039"/>
      <c r="AF21" s="1034"/>
      <c r="AG21" s="1035"/>
      <c r="AH21" s="1035"/>
      <c r="AI21" s="1035"/>
      <c r="AJ21" s="1036"/>
      <c r="AK21" s="1079"/>
      <c r="AL21" s="1080"/>
      <c r="AM21" s="1080"/>
      <c r="AN21" s="1080"/>
      <c r="AO21" s="1080"/>
      <c r="AP21" s="1080"/>
      <c r="AQ21" s="1080"/>
      <c r="AR21" s="1080"/>
      <c r="AS21" s="1080"/>
      <c r="AT21" s="1080"/>
      <c r="AU21" s="1081"/>
      <c r="AV21" s="1081"/>
      <c r="AW21" s="1081"/>
      <c r="AX21" s="1081"/>
      <c r="AY21" s="1082"/>
      <c r="AZ21" s="232"/>
      <c r="BA21" s="232"/>
      <c r="BB21" s="232"/>
      <c r="BC21" s="232"/>
      <c r="BD21" s="232"/>
      <c r="BE21" s="233"/>
      <c r="BF21" s="233"/>
      <c r="BG21" s="233"/>
      <c r="BH21" s="233"/>
      <c r="BI21" s="233"/>
      <c r="BJ21" s="233"/>
      <c r="BK21" s="233"/>
      <c r="BL21" s="233"/>
      <c r="BM21" s="233"/>
      <c r="BN21" s="233"/>
      <c r="BO21" s="233"/>
      <c r="BP21" s="233"/>
      <c r="BQ21" s="238">
        <v>15</v>
      </c>
      <c r="BR21" s="239"/>
      <c r="BS21" s="991"/>
      <c r="BT21" s="992"/>
      <c r="BU21" s="992"/>
      <c r="BV21" s="992"/>
      <c r="BW21" s="992"/>
      <c r="BX21" s="992"/>
      <c r="BY21" s="992"/>
      <c r="BZ21" s="992"/>
      <c r="CA21" s="992"/>
      <c r="CB21" s="992"/>
      <c r="CC21" s="992"/>
      <c r="CD21" s="992"/>
      <c r="CE21" s="992"/>
      <c r="CF21" s="992"/>
      <c r="CG21" s="1013"/>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34"/>
    </row>
    <row r="22" spans="1:131" s="235" customFormat="1" ht="26.25" customHeight="1" x14ac:dyDescent="0.15">
      <c r="A22" s="238">
        <v>16</v>
      </c>
      <c r="B22" s="1029"/>
      <c r="C22" s="1030"/>
      <c r="D22" s="1030"/>
      <c r="E22" s="1030"/>
      <c r="F22" s="1030"/>
      <c r="G22" s="1030"/>
      <c r="H22" s="1030"/>
      <c r="I22" s="1030"/>
      <c r="J22" s="1030"/>
      <c r="K22" s="1030"/>
      <c r="L22" s="1030"/>
      <c r="M22" s="1030"/>
      <c r="N22" s="1030"/>
      <c r="O22" s="1030"/>
      <c r="P22" s="1031"/>
      <c r="Q22" s="1072"/>
      <c r="R22" s="1073"/>
      <c r="S22" s="1073"/>
      <c r="T22" s="1073"/>
      <c r="U22" s="1073"/>
      <c r="V22" s="1073"/>
      <c r="W22" s="1073"/>
      <c r="X22" s="1073"/>
      <c r="Y22" s="1073"/>
      <c r="Z22" s="1073"/>
      <c r="AA22" s="1073"/>
      <c r="AB22" s="1073"/>
      <c r="AC22" s="1073"/>
      <c r="AD22" s="1073"/>
      <c r="AE22" s="1074"/>
      <c r="AF22" s="1034"/>
      <c r="AG22" s="1035"/>
      <c r="AH22" s="1035"/>
      <c r="AI22" s="1035"/>
      <c r="AJ22" s="1036"/>
      <c r="AK22" s="1075"/>
      <c r="AL22" s="1076"/>
      <c r="AM22" s="1076"/>
      <c r="AN22" s="1076"/>
      <c r="AO22" s="1076"/>
      <c r="AP22" s="1076"/>
      <c r="AQ22" s="1076"/>
      <c r="AR22" s="1076"/>
      <c r="AS22" s="1076"/>
      <c r="AT22" s="1076"/>
      <c r="AU22" s="1077"/>
      <c r="AV22" s="1077"/>
      <c r="AW22" s="1077"/>
      <c r="AX22" s="1077"/>
      <c r="AY22" s="1078"/>
      <c r="AZ22" s="1027" t="s">
        <v>376</v>
      </c>
      <c r="BA22" s="1027"/>
      <c r="BB22" s="1027"/>
      <c r="BC22" s="1027"/>
      <c r="BD22" s="1028"/>
      <c r="BE22" s="233"/>
      <c r="BF22" s="233"/>
      <c r="BG22" s="233"/>
      <c r="BH22" s="233"/>
      <c r="BI22" s="233"/>
      <c r="BJ22" s="233"/>
      <c r="BK22" s="233"/>
      <c r="BL22" s="233"/>
      <c r="BM22" s="233"/>
      <c r="BN22" s="233"/>
      <c r="BO22" s="233"/>
      <c r="BP22" s="233"/>
      <c r="BQ22" s="238">
        <v>16</v>
      </c>
      <c r="BR22" s="239"/>
      <c r="BS22" s="991"/>
      <c r="BT22" s="992"/>
      <c r="BU22" s="992"/>
      <c r="BV22" s="992"/>
      <c r="BW22" s="992"/>
      <c r="BX22" s="992"/>
      <c r="BY22" s="992"/>
      <c r="BZ22" s="992"/>
      <c r="CA22" s="992"/>
      <c r="CB22" s="992"/>
      <c r="CC22" s="992"/>
      <c r="CD22" s="992"/>
      <c r="CE22" s="992"/>
      <c r="CF22" s="992"/>
      <c r="CG22" s="1013"/>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34"/>
    </row>
    <row r="23" spans="1:131" s="235" customFormat="1" ht="26.25" customHeight="1" thickBot="1" x14ac:dyDescent="0.2">
      <c r="A23" s="240" t="s">
        <v>377</v>
      </c>
      <c r="B23" s="948" t="s">
        <v>378</v>
      </c>
      <c r="C23" s="949"/>
      <c r="D23" s="949"/>
      <c r="E23" s="949"/>
      <c r="F23" s="949"/>
      <c r="G23" s="949"/>
      <c r="H23" s="949"/>
      <c r="I23" s="949"/>
      <c r="J23" s="949"/>
      <c r="K23" s="949"/>
      <c r="L23" s="949"/>
      <c r="M23" s="949"/>
      <c r="N23" s="949"/>
      <c r="O23" s="949"/>
      <c r="P23" s="950"/>
      <c r="Q23" s="1066">
        <v>4276</v>
      </c>
      <c r="R23" s="1060"/>
      <c r="S23" s="1060"/>
      <c r="T23" s="1060"/>
      <c r="U23" s="1060"/>
      <c r="V23" s="1060">
        <v>4217</v>
      </c>
      <c r="W23" s="1060"/>
      <c r="X23" s="1060"/>
      <c r="Y23" s="1060"/>
      <c r="Z23" s="1060"/>
      <c r="AA23" s="1060">
        <v>60</v>
      </c>
      <c r="AB23" s="1060"/>
      <c r="AC23" s="1060"/>
      <c r="AD23" s="1060"/>
      <c r="AE23" s="1067"/>
      <c r="AF23" s="1068">
        <v>46</v>
      </c>
      <c r="AG23" s="1060"/>
      <c r="AH23" s="1060"/>
      <c r="AI23" s="1060"/>
      <c r="AJ23" s="1069"/>
      <c r="AK23" s="1070"/>
      <c r="AL23" s="1071"/>
      <c r="AM23" s="1071"/>
      <c r="AN23" s="1071"/>
      <c r="AO23" s="1071"/>
      <c r="AP23" s="1060">
        <v>4191</v>
      </c>
      <c r="AQ23" s="1060"/>
      <c r="AR23" s="1060"/>
      <c r="AS23" s="1060"/>
      <c r="AT23" s="1060"/>
      <c r="AU23" s="1061"/>
      <c r="AV23" s="1061"/>
      <c r="AW23" s="1061"/>
      <c r="AX23" s="1061"/>
      <c r="AY23" s="1062"/>
      <c r="AZ23" s="1063" t="s">
        <v>122</v>
      </c>
      <c r="BA23" s="1064"/>
      <c r="BB23" s="1064"/>
      <c r="BC23" s="1064"/>
      <c r="BD23" s="1065"/>
      <c r="BE23" s="233"/>
      <c r="BF23" s="233"/>
      <c r="BG23" s="233"/>
      <c r="BH23" s="233"/>
      <c r="BI23" s="233"/>
      <c r="BJ23" s="233"/>
      <c r="BK23" s="233"/>
      <c r="BL23" s="233"/>
      <c r="BM23" s="233"/>
      <c r="BN23" s="233"/>
      <c r="BO23" s="233"/>
      <c r="BP23" s="233"/>
      <c r="BQ23" s="238">
        <v>17</v>
      </c>
      <c r="BR23" s="239"/>
      <c r="BS23" s="991"/>
      <c r="BT23" s="992"/>
      <c r="BU23" s="992"/>
      <c r="BV23" s="992"/>
      <c r="BW23" s="992"/>
      <c r="BX23" s="992"/>
      <c r="BY23" s="992"/>
      <c r="BZ23" s="992"/>
      <c r="CA23" s="992"/>
      <c r="CB23" s="992"/>
      <c r="CC23" s="992"/>
      <c r="CD23" s="992"/>
      <c r="CE23" s="992"/>
      <c r="CF23" s="992"/>
      <c r="CG23" s="1013"/>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34"/>
    </row>
    <row r="24" spans="1:131" s="235" customFormat="1" ht="26.25" customHeight="1" x14ac:dyDescent="0.15">
      <c r="A24" s="1059" t="s">
        <v>379</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32"/>
      <c r="BA24" s="232"/>
      <c r="BB24" s="232"/>
      <c r="BC24" s="232"/>
      <c r="BD24" s="232"/>
      <c r="BE24" s="233"/>
      <c r="BF24" s="233"/>
      <c r="BG24" s="233"/>
      <c r="BH24" s="233"/>
      <c r="BI24" s="233"/>
      <c r="BJ24" s="233"/>
      <c r="BK24" s="233"/>
      <c r="BL24" s="233"/>
      <c r="BM24" s="233"/>
      <c r="BN24" s="233"/>
      <c r="BO24" s="233"/>
      <c r="BP24" s="233"/>
      <c r="BQ24" s="238">
        <v>18</v>
      </c>
      <c r="BR24" s="239"/>
      <c r="BS24" s="991"/>
      <c r="BT24" s="992"/>
      <c r="BU24" s="992"/>
      <c r="BV24" s="992"/>
      <c r="BW24" s="992"/>
      <c r="BX24" s="992"/>
      <c r="BY24" s="992"/>
      <c r="BZ24" s="992"/>
      <c r="CA24" s="992"/>
      <c r="CB24" s="992"/>
      <c r="CC24" s="992"/>
      <c r="CD24" s="992"/>
      <c r="CE24" s="992"/>
      <c r="CF24" s="992"/>
      <c r="CG24" s="1013"/>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34"/>
    </row>
    <row r="25" spans="1:131" ht="26.25" customHeight="1" thickBot="1" x14ac:dyDescent="0.2">
      <c r="A25" s="1058" t="s">
        <v>380</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32"/>
      <c r="BK25" s="232"/>
      <c r="BL25" s="232"/>
      <c r="BM25" s="232"/>
      <c r="BN25" s="232"/>
      <c r="BO25" s="241"/>
      <c r="BP25" s="241"/>
      <c r="BQ25" s="238">
        <v>19</v>
      </c>
      <c r="BR25" s="239"/>
      <c r="BS25" s="991"/>
      <c r="BT25" s="992"/>
      <c r="BU25" s="992"/>
      <c r="BV25" s="992"/>
      <c r="BW25" s="992"/>
      <c r="BX25" s="992"/>
      <c r="BY25" s="992"/>
      <c r="BZ25" s="992"/>
      <c r="CA25" s="992"/>
      <c r="CB25" s="992"/>
      <c r="CC25" s="992"/>
      <c r="CD25" s="992"/>
      <c r="CE25" s="992"/>
      <c r="CF25" s="992"/>
      <c r="CG25" s="1013"/>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230"/>
    </row>
    <row r="26" spans="1:131" ht="26.25" customHeight="1" x14ac:dyDescent="0.15">
      <c r="A26" s="994" t="s">
        <v>358</v>
      </c>
      <c r="B26" s="995"/>
      <c r="C26" s="995"/>
      <c r="D26" s="995"/>
      <c r="E26" s="995"/>
      <c r="F26" s="995"/>
      <c r="G26" s="995"/>
      <c r="H26" s="995"/>
      <c r="I26" s="995"/>
      <c r="J26" s="995"/>
      <c r="K26" s="995"/>
      <c r="L26" s="995"/>
      <c r="M26" s="995"/>
      <c r="N26" s="995"/>
      <c r="O26" s="995"/>
      <c r="P26" s="996"/>
      <c r="Q26" s="1000" t="s">
        <v>381</v>
      </c>
      <c r="R26" s="1001"/>
      <c r="S26" s="1001"/>
      <c r="T26" s="1001"/>
      <c r="U26" s="1002"/>
      <c r="V26" s="1000" t="s">
        <v>382</v>
      </c>
      <c r="W26" s="1001"/>
      <c r="X26" s="1001"/>
      <c r="Y26" s="1001"/>
      <c r="Z26" s="1002"/>
      <c r="AA26" s="1000" t="s">
        <v>383</v>
      </c>
      <c r="AB26" s="1001"/>
      <c r="AC26" s="1001"/>
      <c r="AD26" s="1001"/>
      <c r="AE26" s="1001"/>
      <c r="AF26" s="1054" t="s">
        <v>384</v>
      </c>
      <c r="AG26" s="1007"/>
      <c r="AH26" s="1007"/>
      <c r="AI26" s="1007"/>
      <c r="AJ26" s="1055"/>
      <c r="AK26" s="1001" t="s">
        <v>385</v>
      </c>
      <c r="AL26" s="1001"/>
      <c r="AM26" s="1001"/>
      <c r="AN26" s="1001"/>
      <c r="AO26" s="1002"/>
      <c r="AP26" s="1000" t="s">
        <v>386</v>
      </c>
      <c r="AQ26" s="1001"/>
      <c r="AR26" s="1001"/>
      <c r="AS26" s="1001"/>
      <c r="AT26" s="1002"/>
      <c r="AU26" s="1000" t="s">
        <v>387</v>
      </c>
      <c r="AV26" s="1001"/>
      <c r="AW26" s="1001"/>
      <c r="AX26" s="1001"/>
      <c r="AY26" s="1002"/>
      <c r="AZ26" s="1000" t="s">
        <v>388</v>
      </c>
      <c r="BA26" s="1001"/>
      <c r="BB26" s="1001"/>
      <c r="BC26" s="1001"/>
      <c r="BD26" s="1002"/>
      <c r="BE26" s="1000" t="s">
        <v>365</v>
      </c>
      <c r="BF26" s="1001"/>
      <c r="BG26" s="1001"/>
      <c r="BH26" s="1001"/>
      <c r="BI26" s="1014"/>
      <c r="BJ26" s="232"/>
      <c r="BK26" s="232"/>
      <c r="BL26" s="232"/>
      <c r="BM26" s="232"/>
      <c r="BN26" s="232"/>
      <c r="BO26" s="241"/>
      <c r="BP26" s="241"/>
      <c r="BQ26" s="238">
        <v>20</v>
      </c>
      <c r="BR26" s="239"/>
      <c r="BS26" s="991"/>
      <c r="BT26" s="992"/>
      <c r="BU26" s="992"/>
      <c r="BV26" s="992"/>
      <c r="BW26" s="992"/>
      <c r="BX26" s="992"/>
      <c r="BY26" s="992"/>
      <c r="BZ26" s="992"/>
      <c r="CA26" s="992"/>
      <c r="CB26" s="992"/>
      <c r="CC26" s="992"/>
      <c r="CD26" s="992"/>
      <c r="CE26" s="992"/>
      <c r="CF26" s="992"/>
      <c r="CG26" s="1013"/>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230"/>
    </row>
    <row r="27" spans="1:13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56"/>
      <c r="AG27" s="1010"/>
      <c r="AH27" s="1010"/>
      <c r="AI27" s="1010"/>
      <c r="AJ27" s="1057"/>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5"/>
      <c r="BJ27" s="232"/>
      <c r="BK27" s="232"/>
      <c r="BL27" s="232"/>
      <c r="BM27" s="232"/>
      <c r="BN27" s="232"/>
      <c r="BO27" s="241"/>
      <c r="BP27" s="241"/>
      <c r="BQ27" s="238">
        <v>21</v>
      </c>
      <c r="BR27" s="239"/>
      <c r="BS27" s="991"/>
      <c r="BT27" s="992"/>
      <c r="BU27" s="992"/>
      <c r="BV27" s="992"/>
      <c r="BW27" s="992"/>
      <c r="BX27" s="992"/>
      <c r="BY27" s="992"/>
      <c r="BZ27" s="992"/>
      <c r="CA27" s="992"/>
      <c r="CB27" s="992"/>
      <c r="CC27" s="992"/>
      <c r="CD27" s="992"/>
      <c r="CE27" s="992"/>
      <c r="CF27" s="992"/>
      <c r="CG27" s="1013"/>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230"/>
    </row>
    <row r="28" spans="1:131" ht="26.25" customHeight="1" thickTop="1" x14ac:dyDescent="0.15">
      <c r="A28" s="242">
        <v>1</v>
      </c>
      <c r="B28" s="1046" t="s">
        <v>389</v>
      </c>
      <c r="C28" s="1047"/>
      <c r="D28" s="1047"/>
      <c r="E28" s="1047"/>
      <c r="F28" s="1047"/>
      <c r="G28" s="1047"/>
      <c r="H28" s="1047"/>
      <c r="I28" s="1047"/>
      <c r="J28" s="1047"/>
      <c r="K28" s="1047"/>
      <c r="L28" s="1047"/>
      <c r="M28" s="1047"/>
      <c r="N28" s="1047"/>
      <c r="O28" s="1047"/>
      <c r="P28" s="1048"/>
      <c r="Q28" s="1049">
        <v>639</v>
      </c>
      <c r="R28" s="1050"/>
      <c r="S28" s="1050"/>
      <c r="T28" s="1050"/>
      <c r="U28" s="1050"/>
      <c r="V28" s="1050">
        <v>628</v>
      </c>
      <c r="W28" s="1050"/>
      <c r="X28" s="1050"/>
      <c r="Y28" s="1050"/>
      <c r="Z28" s="1050"/>
      <c r="AA28" s="1050">
        <v>10</v>
      </c>
      <c r="AB28" s="1050"/>
      <c r="AC28" s="1050"/>
      <c r="AD28" s="1050"/>
      <c r="AE28" s="1051"/>
      <c r="AF28" s="1052">
        <v>10</v>
      </c>
      <c r="AG28" s="1050"/>
      <c r="AH28" s="1050"/>
      <c r="AI28" s="1050"/>
      <c r="AJ28" s="1053"/>
      <c r="AK28" s="1041">
        <v>41</v>
      </c>
      <c r="AL28" s="1042"/>
      <c r="AM28" s="1042"/>
      <c r="AN28" s="1042"/>
      <c r="AO28" s="1042"/>
      <c r="AP28" s="1042" t="s">
        <v>548</v>
      </c>
      <c r="AQ28" s="1042"/>
      <c r="AR28" s="1042"/>
      <c r="AS28" s="1042"/>
      <c r="AT28" s="1042"/>
      <c r="AU28" s="1042" t="s">
        <v>548</v>
      </c>
      <c r="AV28" s="1042"/>
      <c r="AW28" s="1042"/>
      <c r="AX28" s="1042"/>
      <c r="AY28" s="1042"/>
      <c r="AZ28" s="1043" t="s">
        <v>548</v>
      </c>
      <c r="BA28" s="1043"/>
      <c r="BB28" s="1043"/>
      <c r="BC28" s="1043"/>
      <c r="BD28" s="1043"/>
      <c r="BE28" s="1044"/>
      <c r="BF28" s="1044"/>
      <c r="BG28" s="1044"/>
      <c r="BH28" s="1044"/>
      <c r="BI28" s="1045"/>
      <c r="BJ28" s="232"/>
      <c r="BK28" s="232"/>
      <c r="BL28" s="232"/>
      <c r="BM28" s="232"/>
      <c r="BN28" s="232"/>
      <c r="BO28" s="241"/>
      <c r="BP28" s="241"/>
      <c r="BQ28" s="238">
        <v>22</v>
      </c>
      <c r="BR28" s="239"/>
      <c r="BS28" s="991"/>
      <c r="BT28" s="992"/>
      <c r="BU28" s="992"/>
      <c r="BV28" s="992"/>
      <c r="BW28" s="992"/>
      <c r="BX28" s="992"/>
      <c r="BY28" s="992"/>
      <c r="BZ28" s="992"/>
      <c r="CA28" s="992"/>
      <c r="CB28" s="992"/>
      <c r="CC28" s="992"/>
      <c r="CD28" s="992"/>
      <c r="CE28" s="992"/>
      <c r="CF28" s="992"/>
      <c r="CG28" s="1013"/>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230"/>
    </row>
    <row r="29" spans="1:131" ht="26.25" customHeight="1" x14ac:dyDescent="0.15">
      <c r="A29" s="242">
        <v>2</v>
      </c>
      <c r="B29" s="1029" t="s">
        <v>390</v>
      </c>
      <c r="C29" s="1030"/>
      <c r="D29" s="1030"/>
      <c r="E29" s="1030"/>
      <c r="F29" s="1030"/>
      <c r="G29" s="1030"/>
      <c r="H29" s="1030"/>
      <c r="I29" s="1030"/>
      <c r="J29" s="1030"/>
      <c r="K29" s="1030"/>
      <c r="L29" s="1030"/>
      <c r="M29" s="1030"/>
      <c r="N29" s="1030"/>
      <c r="O29" s="1030"/>
      <c r="P29" s="1031"/>
      <c r="Q29" s="1037">
        <v>97</v>
      </c>
      <c r="R29" s="1038"/>
      <c r="S29" s="1038"/>
      <c r="T29" s="1038"/>
      <c r="U29" s="1038"/>
      <c r="V29" s="1038">
        <v>94</v>
      </c>
      <c r="W29" s="1038"/>
      <c r="X29" s="1038"/>
      <c r="Y29" s="1038"/>
      <c r="Z29" s="1038"/>
      <c r="AA29" s="1038">
        <v>2</v>
      </c>
      <c r="AB29" s="1038"/>
      <c r="AC29" s="1038"/>
      <c r="AD29" s="1038"/>
      <c r="AE29" s="1039"/>
      <c r="AF29" s="1034">
        <v>2</v>
      </c>
      <c r="AG29" s="1035"/>
      <c r="AH29" s="1035"/>
      <c r="AI29" s="1035"/>
      <c r="AJ29" s="1036"/>
      <c r="AK29" s="979">
        <v>24</v>
      </c>
      <c r="AL29" s="970"/>
      <c r="AM29" s="970"/>
      <c r="AN29" s="970"/>
      <c r="AO29" s="970"/>
      <c r="AP29" s="970" t="s">
        <v>548</v>
      </c>
      <c r="AQ29" s="970"/>
      <c r="AR29" s="970"/>
      <c r="AS29" s="970"/>
      <c r="AT29" s="970"/>
      <c r="AU29" s="970" t="s">
        <v>548</v>
      </c>
      <c r="AV29" s="970"/>
      <c r="AW29" s="970"/>
      <c r="AX29" s="970"/>
      <c r="AY29" s="970"/>
      <c r="AZ29" s="1040" t="s">
        <v>548</v>
      </c>
      <c r="BA29" s="1040"/>
      <c r="BB29" s="1040"/>
      <c r="BC29" s="1040"/>
      <c r="BD29" s="1040"/>
      <c r="BE29" s="971"/>
      <c r="BF29" s="971"/>
      <c r="BG29" s="971"/>
      <c r="BH29" s="971"/>
      <c r="BI29" s="972"/>
      <c r="BJ29" s="232"/>
      <c r="BK29" s="232"/>
      <c r="BL29" s="232"/>
      <c r="BM29" s="232"/>
      <c r="BN29" s="232"/>
      <c r="BO29" s="241"/>
      <c r="BP29" s="241"/>
      <c r="BQ29" s="238">
        <v>23</v>
      </c>
      <c r="BR29" s="239"/>
      <c r="BS29" s="991"/>
      <c r="BT29" s="992"/>
      <c r="BU29" s="992"/>
      <c r="BV29" s="992"/>
      <c r="BW29" s="992"/>
      <c r="BX29" s="992"/>
      <c r="BY29" s="992"/>
      <c r="BZ29" s="992"/>
      <c r="CA29" s="992"/>
      <c r="CB29" s="992"/>
      <c r="CC29" s="992"/>
      <c r="CD29" s="992"/>
      <c r="CE29" s="992"/>
      <c r="CF29" s="992"/>
      <c r="CG29" s="1013"/>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230"/>
    </row>
    <row r="30" spans="1:131" ht="26.25" customHeight="1" x14ac:dyDescent="0.15">
      <c r="A30" s="242">
        <v>3</v>
      </c>
      <c r="B30" s="1029" t="s">
        <v>391</v>
      </c>
      <c r="C30" s="1030"/>
      <c r="D30" s="1030"/>
      <c r="E30" s="1030"/>
      <c r="F30" s="1030"/>
      <c r="G30" s="1030"/>
      <c r="H30" s="1030"/>
      <c r="I30" s="1030"/>
      <c r="J30" s="1030"/>
      <c r="K30" s="1030"/>
      <c r="L30" s="1030"/>
      <c r="M30" s="1030"/>
      <c r="N30" s="1030"/>
      <c r="O30" s="1030"/>
      <c r="P30" s="1031"/>
      <c r="Q30" s="1037">
        <v>739</v>
      </c>
      <c r="R30" s="1038"/>
      <c r="S30" s="1038"/>
      <c r="T30" s="1038"/>
      <c r="U30" s="1038"/>
      <c r="V30" s="1038">
        <v>714</v>
      </c>
      <c r="W30" s="1038"/>
      <c r="X30" s="1038"/>
      <c r="Y30" s="1038"/>
      <c r="Z30" s="1038"/>
      <c r="AA30" s="1038">
        <v>25</v>
      </c>
      <c r="AB30" s="1038"/>
      <c r="AC30" s="1038"/>
      <c r="AD30" s="1038"/>
      <c r="AE30" s="1039"/>
      <c r="AF30" s="1034">
        <v>25</v>
      </c>
      <c r="AG30" s="1035"/>
      <c r="AH30" s="1035"/>
      <c r="AI30" s="1035"/>
      <c r="AJ30" s="1036"/>
      <c r="AK30" s="979">
        <v>104</v>
      </c>
      <c r="AL30" s="970"/>
      <c r="AM30" s="970"/>
      <c r="AN30" s="970"/>
      <c r="AO30" s="970"/>
      <c r="AP30" s="970" t="s">
        <v>548</v>
      </c>
      <c r="AQ30" s="970"/>
      <c r="AR30" s="970"/>
      <c r="AS30" s="970"/>
      <c r="AT30" s="970"/>
      <c r="AU30" s="970" t="s">
        <v>548</v>
      </c>
      <c r="AV30" s="970"/>
      <c r="AW30" s="970"/>
      <c r="AX30" s="970"/>
      <c r="AY30" s="970"/>
      <c r="AZ30" s="1040" t="s">
        <v>548</v>
      </c>
      <c r="BA30" s="1040"/>
      <c r="BB30" s="1040"/>
      <c r="BC30" s="1040"/>
      <c r="BD30" s="1040"/>
      <c r="BE30" s="971"/>
      <c r="BF30" s="971"/>
      <c r="BG30" s="971"/>
      <c r="BH30" s="971"/>
      <c r="BI30" s="972"/>
      <c r="BJ30" s="232"/>
      <c r="BK30" s="232"/>
      <c r="BL30" s="232"/>
      <c r="BM30" s="232"/>
      <c r="BN30" s="232"/>
      <c r="BO30" s="241"/>
      <c r="BP30" s="241"/>
      <c r="BQ30" s="238">
        <v>24</v>
      </c>
      <c r="BR30" s="239"/>
      <c r="BS30" s="991"/>
      <c r="BT30" s="992"/>
      <c r="BU30" s="992"/>
      <c r="BV30" s="992"/>
      <c r="BW30" s="992"/>
      <c r="BX30" s="992"/>
      <c r="BY30" s="992"/>
      <c r="BZ30" s="992"/>
      <c r="CA30" s="992"/>
      <c r="CB30" s="992"/>
      <c r="CC30" s="992"/>
      <c r="CD30" s="992"/>
      <c r="CE30" s="992"/>
      <c r="CF30" s="992"/>
      <c r="CG30" s="1013"/>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230"/>
    </row>
    <row r="31" spans="1:131" ht="26.25" customHeight="1" x14ac:dyDescent="0.15">
      <c r="A31" s="242">
        <v>4</v>
      </c>
      <c r="B31" s="1029" t="s">
        <v>392</v>
      </c>
      <c r="C31" s="1030"/>
      <c r="D31" s="1030"/>
      <c r="E31" s="1030"/>
      <c r="F31" s="1030"/>
      <c r="G31" s="1030"/>
      <c r="H31" s="1030"/>
      <c r="I31" s="1030"/>
      <c r="J31" s="1030"/>
      <c r="K31" s="1030"/>
      <c r="L31" s="1030"/>
      <c r="M31" s="1030"/>
      <c r="N31" s="1030"/>
      <c r="O31" s="1030"/>
      <c r="P31" s="1031"/>
      <c r="Q31" s="1037">
        <v>7</v>
      </c>
      <c r="R31" s="1038"/>
      <c r="S31" s="1038"/>
      <c r="T31" s="1038"/>
      <c r="U31" s="1038"/>
      <c r="V31" s="1038">
        <v>7</v>
      </c>
      <c r="W31" s="1038"/>
      <c r="X31" s="1038"/>
      <c r="Y31" s="1038"/>
      <c r="Z31" s="1038"/>
      <c r="AA31" s="1038">
        <v>0</v>
      </c>
      <c r="AB31" s="1038"/>
      <c r="AC31" s="1038"/>
      <c r="AD31" s="1038"/>
      <c r="AE31" s="1039"/>
      <c r="AF31" s="1034">
        <v>0</v>
      </c>
      <c r="AG31" s="1035"/>
      <c r="AH31" s="1035"/>
      <c r="AI31" s="1035"/>
      <c r="AJ31" s="1036"/>
      <c r="AK31" s="979">
        <v>3</v>
      </c>
      <c r="AL31" s="970"/>
      <c r="AM31" s="970"/>
      <c r="AN31" s="970"/>
      <c r="AO31" s="970"/>
      <c r="AP31" s="970" t="s">
        <v>548</v>
      </c>
      <c r="AQ31" s="970"/>
      <c r="AR31" s="970"/>
      <c r="AS31" s="970"/>
      <c r="AT31" s="970"/>
      <c r="AU31" s="970" t="s">
        <v>548</v>
      </c>
      <c r="AV31" s="970"/>
      <c r="AW31" s="970"/>
      <c r="AX31" s="970"/>
      <c r="AY31" s="970"/>
      <c r="AZ31" s="1040" t="s">
        <v>548</v>
      </c>
      <c r="BA31" s="1040"/>
      <c r="BB31" s="1040"/>
      <c r="BC31" s="1040"/>
      <c r="BD31" s="1040"/>
      <c r="BE31" s="971"/>
      <c r="BF31" s="971"/>
      <c r="BG31" s="971"/>
      <c r="BH31" s="971"/>
      <c r="BI31" s="972"/>
      <c r="BJ31" s="232"/>
      <c r="BK31" s="232"/>
      <c r="BL31" s="232"/>
      <c r="BM31" s="232"/>
      <c r="BN31" s="232"/>
      <c r="BO31" s="241"/>
      <c r="BP31" s="241"/>
      <c r="BQ31" s="238">
        <v>25</v>
      </c>
      <c r="BR31" s="239"/>
      <c r="BS31" s="991"/>
      <c r="BT31" s="992"/>
      <c r="BU31" s="992"/>
      <c r="BV31" s="992"/>
      <c r="BW31" s="992"/>
      <c r="BX31" s="992"/>
      <c r="BY31" s="992"/>
      <c r="BZ31" s="992"/>
      <c r="CA31" s="992"/>
      <c r="CB31" s="992"/>
      <c r="CC31" s="992"/>
      <c r="CD31" s="992"/>
      <c r="CE31" s="992"/>
      <c r="CF31" s="992"/>
      <c r="CG31" s="1013"/>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230"/>
    </row>
    <row r="32" spans="1:131" ht="26.25" customHeight="1" x14ac:dyDescent="0.15">
      <c r="A32" s="242">
        <v>5</v>
      </c>
      <c r="B32" s="1029" t="s">
        <v>393</v>
      </c>
      <c r="C32" s="1030"/>
      <c r="D32" s="1030"/>
      <c r="E32" s="1030"/>
      <c r="F32" s="1030"/>
      <c r="G32" s="1030"/>
      <c r="H32" s="1030"/>
      <c r="I32" s="1030"/>
      <c r="J32" s="1030"/>
      <c r="K32" s="1030"/>
      <c r="L32" s="1030"/>
      <c r="M32" s="1030"/>
      <c r="N32" s="1030"/>
      <c r="O32" s="1030"/>
      <c r="P32" s="1031"/>
      <c r="Q32" s="1037">
        <v>83</v>
      </c>
      <c r="R32" s="1038"/>
      <c r="S32" s="1038"/>
      <c r="T32" s="1038"/>
      <c r="U32" s="1038"/>
      <c r="V32" s="1038">
        <v>82</v>
      </c>
      <c r="W32" s="1038"/>
      <c r="X32" s="1038"/>
      <c r="Y32" s="1038"/>
      <c r="Z32" s="1038"/>
      <c r="AA32" s="1038">
        <v>1</v>
      </c>
      <c r="AB32" s="1038"/>
      <c r="AC32" s="1038"/>
      <c r="AD32" s="1038"/>
      <c r="AE32" s="1039"/>
      <c r="AF32" s="1034">
        <v>1</v>
      </c>
      <c r="AG32" s="1035"/>
      <c r="AH32" s="1035"/>
      <c r="AI32" s="1035"/>
      <c r="AJ32" s="1036"/>
      <c r="AK32" s="979">
        <v>27</v>
      </c>
      <c r="AL32" s="970"/>
      <c r="AM32" s="970"/>
      <c r="AN32" s="970"/>
      <c r="AO32" s="970"/>
      <c r="AP32" s="970" t="s">
        <v>548</v>
      </c>
      <c r="AQ32" s="970"/>
      <c r="AR32" s="970"/>
      <c r="AS32" s="970"/>
      <c r="AT32" s="970"/>
      <c r="AU32" s="970" t="s">
        <v>548</v>
      </c>
      <c r="AV32" s="970"/>
      <c r="AW32" s="970"/>
      <c r="AX32" s="970"/>
      <c r="AY32" s="970"/>
      <c r="AZ32" s="1040" t="s">
        <v>548</v>
      </c>
      <c r="BA32" s="1040"/>
      <c r="BB32" s="1040"/>
      <c r="BC32" s="1040"/>
      <c r="BD32" s="1040"/>
      <c r="BE32" s="971"/>
      <c r="BF32" s="971"/>
      <c r="BG32" s="971"/>
      <c r="BH32" s="971"/>
      <c r="BI32" s="972"/>
      <c r="BJ32" s="232"/>
      <c r="BK32" s="232"/>
      <c r="BL32" s="232"/>
      <c r="BM32" s="232"/>
      <c r="BN32" s="232"/>
      <c r="BO32" s="241"/>
      <c r="BP32" s="241"/>
      <c r="BQ32" s="238">
        <v>26</v>
      </c>
      <c r="BR32" s="239"/>
      <c r="BS32" s="991"/>
      <c r="BT32" s="992"/>
      <c r="BU32" s="992"/>
      <c r="BV32" s="992"/>
      <c r="BW32" s="992"/>
      <c r="BX32" s="992"/>
      <c r="BY32" s="992"/>
      <c r="BZ32" s="992"/>
      <c r="CA32" s="992"/>
      <c r="CB32" s="992"/>
      <c r="CC32" s="992"/>
      <c r="CD32" s="992"/>
      <c r="CE32" s="992"/>
      <c r="CF32" s="992"/>
      <c r="CG32" s="1013"/>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230"/>
    </row>
    <row r="33" spans="1:131" ht="26.25" customHeight="1" x14ac:dyDescent="0.15">
      <c r="A33" s="242">
        <v>6</v>
      </c>
      <c r="B33" s="1029" t="s">
        <v>394</v>
      </c>
      <c r="C33" s="1030"/>
      <c r="D33" s="1030"/>
      <c r="E33" s="1030"/>
      <c r="F33" s="1030"/>
      <c r="G33" s="1030"/>
      <c r="H33" s="1030"/>
      <c r="I33" s="1030"/>
      <c r="J33" s="1030"/>
      <c r="K33" s="1030"/>
      <c r="L33" s="1030"/>
      <c r="M33" s="1030"/>
      <c r="N33" s="1030"/>
      <c r="O33" s="1030"/>
      <c r="P33" s="1031"/>
      <c r="Q33" s="1037">
        <v>196</v>
      </c>
      <c r="R33" s="1038"/>
      <c r="S33" s="1038"/>
      <c r="T33" s="1038"/>
      <c r="U33" s="1038"/>
      <c r="V33" s="1038">
        <v>186</v>
      </c>
      <c r="W33" s="1038"/>
      <c r="X33" s="1038"/>
      <c r="Y33" s="1038"/>
      <c r="Z33" s="1038"/>
      <c r="AA33" s="1038">
        <v>10</v>
      </c>
      <c r="AB33" s="1038"/>
      <c r="AC33" s="1038"/>
      <c r="AD33" s="1038"/>
      <c r="AE33" s="1039"/>
      <c r="AF33" s="1034">
        <v>10</v>
      </c>
      <c r="AG33" s="1035"/>
      <c r="AH33" s="1035"/>
      <c r="AI33" s="1035"/>
      <c r="AJ33" s="1036"/>
      <c r="AK33" s="979">
        <v>88</v>
      </c>
      <c r="AL33" s="970"/>
      <c r="AM33" s="970"/>
      <c r="AN33" s="970"/>
      <c r="AO33" s="970"/>
      <c r="AP33" s="970">
        <v>1310</v>
      </c>
      <c r="AQ33" s="970"/>
      <c r="AR33" s="970"/>
      <c r="AS33" s="970"/>
      <c r="AT33" s="970"/>
      <c r="AU33" s="970">
        <v>917</v>
      </c>
      <c r="AV33" s="970"/>
      <c r="AW33" s="970"/>
      <c r="AX33" s="970"/>
      <c r="AY33" s="970"/>
      <c r="AZ33" s="1040" t="s">
        <v>548</v>
      </c>
      <c r="BA33" s="1040"/>
      <c r="BB33" s="1040"/>
      <c r="BC33" s="1040"/>
      <c r="BD33" s="1040"/>
      <c r="BE33" s="971" t="s">
        <v>395</v>
      </c>
      <c r="BF33" s="971"/>
      <c r="BG33" s="971"/>
      <c r="BH33" s="971"/>
      <c r="BI33" s="972"/>
      <c r="BJ33" s="232"/>
      <c r="BK33" s="232"/>
      <c r="BL33" s="232"/>
      <c r="BM33" s="232"/>
      <c r="BN33" s="232"/>
      <c r="BO33" s="241"/>
      <c r="BP33" s="241"/>
      <c r="BQ33" s="238">
        <v>27</v>
      </c>
      <c r="BR33" s="239"/>
      <c r="BS33" s="991"/>
      <c r="BT33" s="992"/>
      <c r="BU33" s="992"/>
      <c r="BV33" s="992"/>
      <c r="BW33" s="992"/>
      <c r="BX33" s="992"/>
      <c r="BY33" s="992"/>
      <c r="BZ33" s="992"/>
      <c r="CA33" s="992"/>
      <c r="CB33" s="992"/>
      <c r="CC33" s="992"/>
      <c r="CD33" s="992"/>
      <c r="CE33" s="992"/>
      <c r="CF33" s="992"/>
      <c r="CG33" s="1013"/>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230"/>
    </row>
    <row r="34" spans="1:131" ht="26.25" customHeight="1" x14ac:dyDescent="0.15">
      <c r="A34" s="242">
        <v>7</v>
      </c>
      <c r="B34" s="1029" t="s">
        <v>396</v>
      </c>
      <c r="C34" s="1030"/>
      <c r="D34" s="1030"/>
      <c r="E34" s="1030"/>
      <c r="F34" s="1030"/>
      <c r="G34" s="1030"/>
      <c r="H34" s="1030"/>
      <c r="I34" s="1030"/>
      <c r="J34" s="1030"/>
      <c r="K34" s="1030"/>
      <c r="L34" s="1030"/>
      <c r="M34" s="1030"/>
      <c r="N34" s="1030"/>
      <c r="O34" s="1030"/>
      <c r="P34" s="1031"/>
      <c r="Q34" s="1037">
        <v>237</v>
      </c>
      <c r="R34" s="1038"/>
      <c r="S34" s="1038"/>
      <c r="T34" s="1038"/>
      <c r="U34" s="1038"/>
      <c r="V34" s="1038">
        <v>234</v>
      </c>
      <c r="W34" s="1038"/>
      <c r="X34" s="1038"/>
      <c r="Y34" s="1038"/>
      <c r="Z34" s="1038"/>
      <c r="AA34" s="1038">
        <v>3</v>
      </c>
      <c r="AB34" s="1038"/>
      <c r="AC34" s="1038"/>
      <c r="AD34" s="1038"/>
      <c r="AE34" s="1039"/>
      <c r="AF34" s="1034">
        <v>3</v>
      </c>
      <c r="AG34" s="1035"/>
      <c r="AH34" s="1035"/>
      <c r="AI34" s="1035"/>
      <c r="AJ34" s="1036"/>
      <c r="AK34" s="979">
        <v>121</v>
      </c>
      <c r="AL34" s="970"/>
      <c r="AM34" s="970"/>
      <c r="AN34" s="970"/>
      <c r="AO34" s="970"/>
      <c r="AP34" s="970">
        <v>1435</v>
      </c>
      <c r="AQ34" s="970"/>
      <c r="AR34" s="970"/>
      <c r="AS34" s="970"/>
      <c r="AT34" s="970"/>
      <c r="AU34" s="970">
        <v>1435</v>
      </c>
      <c r="AV34" s="970"/>
      <c r="AW34" s="970"/>
      <c r="AX34" s="970"/>
      <c r="AY34" s="970"/>
      <c r="AZ34" s="1040" t="s">
        <v>548</v>
      </c>
      <c r="BA34" s="1040"/>
      <c r="BB34" s="1040"/>
      <c r="BC34" s="1040"/>
      <c r="BD34" s="1040"/>
      <c r="BE34" s="971" t="s">
        <v>395</v>
      </c>
      <c r="BF34" s="971"/>
      <c r="BG34" s="971"/>
      <c r="BH34" s="971"/>
      <c r="BI34" s="972"/>
      <c r="BJ34" s="232"/>
      <c r="BK34" s="232"/>
      <c r="BL34" s="232"/>
      <c r="BM34" s="232"/>
      <c r="BN34" s="232"/>
      <c r="BO34" s="241"/>
      <c r="BP34" s="241"/>
      <c r="BQ34" s="238">
        <v>28</v>
      </c>
      <c r="BR34" s="239"/>
      <c r="BS34" s="991"/>
      <c r="BT34" s="992"/>
      <c r="BU34" s="992"/>
      <c r="BV34" s="992"/>
      <c r="BW34" s="992"/>
      <c r="BX34" s="992"/>
      <c r="BY34" s="992"/>
      <c r="BZ34" s="992"/>
      <c r="CA34" s="992"/>
      <c r="CB34" s="992"/>
      <c r="CC34" s="992"/>
      <c r="CD34" s="992"/>
      <c r="CE34" s="992"/>
      <c r="CF34" s="992"/>
      <c r="CG34" s="1013"/>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230"/>
    </row>
    <row r="35" spans="1:131" ht="26.25" customHeight="1" x14ac:dyDescent="0.15">
      <c r="A35" s="242">
        <v>8</v>
      </c>
      <c r="B35" s="1029"/>
      <c r="C35" s="1030"/>
      <c r="D35" s="1030"/>
      <c r="E35" s="1030"/>
      <c r="F35" s="1030"/>
      <c r="G35" s="1030"/>
      <c r="H35" s="1030"/>
      <c r="I35" s="1030"/>
      <c r="J35" s="1030"/>
      <c r="K35" s="1030"/>
      <c r="L35" s="1030"/>
      <c r="M35" s="1030"/>
      <c r="N35" s="1030"/>
      <c r="O35" s="1030"/>
      <c r="P35" s="1031"/>
      <c r="Q35" s="1037"/>
      <c r="R35" s="1038"/>
      <c r="S35" s="1038"/>
      <c r="T35" s="1038"/>
      <c r="U35" s="1038"/>
      <c r="V35" s="1038"/>
      <c r="W35" s="1038"/>
      <c r="X35" s="1038"/>
      <c r="Y35" s="1038"/>
      <c r="Z35" s="1038"/>
      <c r="AA35" s="1038"/>
      <c r="AB35" s="1038"/>
      <c r="AC35" s="1038"/>
      <c r="AD35" s="1038"/>
      <c r="AE35" s="1039"/>
      <c r="AF35" s="1034"/>
      <c r="AG35" s="1035"/>
      <c r="AH35" s="1035"/>
      <c r="AI35" s="1035"/>
      <c r="AJ35" s="1036"/>
      <c r="AK35" s="979"/>
      <c r="AL35" s="970"/>
      <c r="AM35" s="970"/>
      <c r="AN35" s="970"/>
      <c r="AO35" s="970"/>
      <c r="AP35" s="970"/>
      <c r="AQ35" s="970"/>
      <c r="AR35" s="970"/>
      <c r="AS35" s="970"/>
      <c r="AT35" s="970"/>
      <c r="AU35" s="970"/>
      <c r="AV35" s="970"/>
      <c r="AW35" s="970"/>
      <c r="AX35" s="970"/>
      <c r="AY35" s="970"/>
      <c r="AZ35" s="1040"/>
      <c r="BA35" s="1040"/>
      <c r="BB35" s="1040"/>
      <c r="BC35" s="1040"/>
      <c r="BD35" s="1040"/>
      <c r="BE35" s="971"/>
      <c r="BF35" s="971"/>
      <c r="BG35" s="971"/>
      <c r="BH35" s="971"/>
      <c r="BI35" s="972"/>
      <c r="BJ35" s="232"/>
      <c r="BK35" s="232"/>
      <c r="BL35" s="232"/>
      <c r="BM35" s="232"/>
      <c r="BN35" s="232"/>
      <c r="BO35" s="241"/>
      <c r="BP35" s="241"/>
      <c r="BQ35" s="238">
        <v>29</v>
      </c>
      <c r="BR35" s="239"/>
      <c r="BS35" s="991"/>
      <c r="BT35" s="992"/>
      <c r="BU35" s="992"/>
      <c r="BV35" s="992"/>
      <c r="BW35" s="992"/>
      <c r="BX35" s="992"/>
      <c r="BY35" s="992"/>
      <c r="BZ35" s="992"/>
      <c r="CA35" s="992"/>
      <c r="CB35" s="992"/>
      <c r="CC35" s="992"/>
      <c r="CD35" s="992"/>
      <c r="CE35" s="992"/>
      <c r="CF35" s="992"/>
      <c r="CG35" s="1013"/>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230"/>
    </row>
    <row r="36" spans="1:131" ht="26.25" customHeight="1" x14ac:dyDescent="0.15">
      <c r="A36" s="242">
        <v>9</v>
      </c>
      <c r="B36" s="1029"/>
      <c r="C36" s="1030"/>
      <c r="D36" s="1030"/>
      <c r="E36" s="1030"/>
      <c r="F36" s="1030"/>
      <c r="G36" s="1030"/>
      <c r="H36" s="1030"/>
      <c r="I36" s="1030"/>
      <c r="J36" s="1030"/>
      <c r="K36" s="1030"/>
      <c r="L36" s="1030"/>
      <c r="M36" s="1030"/>
      <c r="N36" s="1030"/>
      <c r="O36" s="1030"/>
      <c r="P36" s="1031"/>
      <c r="Q36" s="1037"/>
      <c r="R36" s="1038"/>
      <c r="S36" s="1038"/>
      <c r="T36" s="1038"/>
      <c r="U36" s="1038"/>
      <c r="V36" s="1038"/>
      <c r="W36" s="1038"/>
      <c r="X36" s="1038"/>
      <c r="Y36" s="1038"/>
      <c r="Z36" s="1038"/>
      <c r="AA36" s="1038"/>
      <c r="AB36" s="1038"/>
      <c r="AC36" s="1038"/>
      <c r="AD36" s="1038"/>
      <c r="AE36" s="1039"/>
      <c r="AF36" s="1034"/>
      <c r="AG36" s="1035"/>
      <c r="AH36" s="1035"/>
      <c r="AI36" s="1035"/>
      <c r="AJ36" s="1036"/>
      <c r="AK36" s="979"/>
      <c r="AL36" s="970"/>
      <c r="AM36" s="970"/>
      <c r="AN36" s="970"/>
      <c r="AO36" s="970"/>
      <c r="AP36" s="970"/>
      <c r="AQ36" s="970"/>
      <c r="AR36" s="970"/>
      <c r="AS36" s="970"/>
      <c r="AT36" s="970"/>
      <c r="AU36" s="970"/>
      <c r="AV36" s="970"/>
      <c r="AW36" s="970"/>
      <c r="AX36" s="970"/>
      <c r="AY36" s="970"/>
      <c r="AZ36" s="1040"/>
      <c r="BA36" s="1040"/>
      <c r="BB36" s="1040"/>
      <c r="BC36" s="1040"/>
      <c r="BD36" s="1040"/>
      <c r="BE36" s="971"/>
      <c r="BF36" s="971"/>
      <c r="BG36" s="971"/>
      <c r="BH36" s="971"/>
      <c r="BI36" s="972"/>
      <c r="BJ36" s="232"/>
      <c r="BK36" s="232"/>
      <c r="BL36" s="232"/>
      <c r="BM36" s="232"/>
      <c r="BN36" s="232"/>
      <c r="BO36" s="241"/>
      <c r="BP36" s="241"/>
      <c r="BQ36" s="238">
        <v>30</v>
      </c>
      <c r="BR36" s="239"/>
      <c r="BS36" s="991"/>
      <c r="BT36" s="992"/>
      <c r="BU36" s="992"/>
      <c r="BV36" s="992"/>
      <c r="BW36" s="992"/>
      <c r="BX36" s="992"/>
      <c r="BY36" s="992"/>
      <c r="BZ36" s="992"/>
      <c r="CA36" s="992"/>
      <c r="CB36" s="992"/>
      <c r="CC36" s="992"/>
      <c r="CD36" s="992"/>
      <c r="CE36" s="992"/>
      <c r="CF36" s="992"/>
      <c r="CG36" s="1013"/>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230"/>
    </row>
    <row r="37" spans="1:131" ht="26.25" customHeight="1" x14ac:dyDescent="0.15">
      <c r="A37" s="242">
        <v>10</v>
      </c>
      <c r="B37" s="1029"/>
      <c r="C37" s="1030"/>
      <c r="D37" s="1030"/>
      <c r="E37" s="1030"/>
      <c r="F37" s="1030"/>
      <c r="G37" s="1030"/>
      <c r="H37" s="1030"/>
      <c r="I37" s="1030"/>
      <c r="J37" s="1030"/>
      <c r="K37" s="1030"/>
      <c r="L37" s="1030"/>
      <c r="M37" s="1030"/>
      <c r="N37" s="1030"/>
      <c r="O37" s="1030"/>
      <c r="P37" s="1031"/>
      <c r="Q37" s="1037"/>
      <c r="R37" s="1038"/>
      <c r="S37" s="1038"/>
      <c r="T37" s="1038"/>
      <c r="U37" s="1038"/>
      <c r="V37" s="1038"/>
      <c r="W37" s="1038"/>
      <c r="X37" s="1038"/>
      <c r="Y37" s="1038"/>
      <c r="Z37" s="1038"/>
      <c r="AA37" s="1038"/>
      <c r="AB37" s="1038"/>
      <c r="AC37" s="1038"/>
      <c r="AD37" s="1038"/>
      <c r="AE37" s="1039"/>
      <c r="AF37" s="1034"/>
      <c r="AG37" s="1035"/>
      <c r="AH37" s="1035"/>
      <c r="AI37" s="1035"/>
      <c r="AJ37" s="1036"/>
      <c r="AK37" s="979"/>
      <c r="AL37" s="970"/>
      <c r="AM37" s="970"/>
      <c r="AN37" s="970"/>
      <c r="AO37" s="970"/>
      <c r="AP37" s="970"/>
      <c r="AQ37" s="970"/>
      <c r="AR37" s="970"/>
      <c r="AS37" s="970"/>
      <c r="AT37" s="970"/>
      <c r="AU37" s="970"/>
      <c r="AV37" s="970"/>
      <c r="AW37" s="970"/>
      <c r="AX37" s="970"/>
      <c r="AY37" s="970"/>
      <c r="AZ37" s="1040"/>
      <c r="BA37" s="1040"/>
      <c r="BB37" s="1040"/>
      <c r="BC37" s="1040"/>
      <c r="BD37" s="1040"/>
      <c r="BE37" s="971"/>
      <c r="BF37" s="971"/>
      <c r="BG37" s="971"/>
      <c r="BH37" s="971"/>
      <c r="BI37" s="972"/>
      <c r="BJ37" s="232"/>
      <c r="BK37" s="232"/>
      <c r="BL37" s="232"/>
      <c r="BM37" s="232"/>
      <c r="BN37" s="232"/>
      <c r="BO37" s="241"/>
      <c r="BP37" s="241"/>
      <c r="BQ37" s="238">
        <v>31</v>
      </c>
      <c r="BR37" s="239"/>
      <c r="BS37" s="991"/>
      <c r="BT37" s="992"/>
      <c r="BU37" s="992"/>
      <c r="BV37" s="992"/>
      <c r="BW37" s="992"/>
      <c r="BX37" s="992"/>
      <c r="BY37" s="992"/>
      <c r="BZ37" s="992"/>
      <c r="CA37" s="992"/>
      <c r="CB37" s="992"/>
      <c r="CC37" s="992"/>
      <c r="CD37" s="992"/>
      <c r="CE37" s="992"/>
      <c r="CF37" s="992"/>
      <c r="CG37" s="1013"/>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230"/>
    </row>
    <row r="38" spans="1:131" ht="26.25" customHeight="1" x14ac:dyDescent="0.15">
      <c r="A38" s="242">
        <v>11</v>
      </c>
      <c r="B38" s="1029"/>
      <c r="C38" s="1030"/>
      <c r="D38" s="1030"/>
      <c r="E38" s="1030"/>
      <c r="F38" s="1030"/>
      <c r="G38" s="1030"/>
      <c r="H38" s="1030"/>
      <c r="I38" s="1030"/>
      <c r="J38" s="1030"/>
      <c r="K38" s="1030"/>
      <c r="L38" s="1030"/>
      <c r="M38" s="1030"/>
      <c r="N38" s="1030"/>
      <c r="O38" s="1030"/>
      <c r="P38" s="1031"/>
      <c r="Q38" s="1037"/>
      <c r="R38" s="1038"/>
      <c r="S38" s="1038"/>
      <c r="T38" s="1038"/>
      <c r="U38" s="1038"/>
      <c r="V38" s="1038"/>
      <c r="W38" s="1038"/>
      <c r="X38" s="1038"/>
      <c r="Y38" s="1038"/>
      <c r="Z38" s="1038"/>
      <c r="AA38" s="1038"/>
      <c r="AB38" s="1038"/>
      <c r="AC38" s="1038"/>
      <c r="AD38" s="1038"/>
      <c r="AE38" s="1039"/>
      <c r="AF38" s="1034"/>
      <c r="AG38" s="1035"/>
      <c r="AH38" s="1035"/>
      <c r="AI38" s="1035"/>
      <c r="AJ38" s="1036"/>
      <c r="AK38" s="979"/>
      <c r="AL38" s="970"/>
      <c r="AM38" s="970"/>
      <c r="AN38" s="970"/>
      <c r="AO38" s="970"/>
      <c r="AP38" s="970"/>
      <c r="AQ38" s="970"/>
      <c r="AR38" s="970"/>
      <c r="AS38" s="970"/>
      <c r="AT38" s="970"/>
      <c r="AU38" s="970"/>
      <c r="AV38" s="970"/>
      <c r="AW38" s="970"/>
      <c r="AX38" s="970"/>
      <c r="AY38" s="970"/>
      <c r="AZ38" s="1040"/>
      <c r="BA38" s="1040"/>
      <c r="BB38" s="1040"/>
      <c r="BC38" s="1040"/>
      <c r="BD38" s="1040"/>
      <c r="BE38" s="971"/>
      <c r="BF38" s="971"/>
      <c r="BG38" s="971"/>
      <c r="BH38" s="971"/>
      <c r="BI38" s="972"/>
      <c r="BJ38" s="232"/>
      <c r="BK38" s="232"/>
      <c r="BL38" s="232"/>
      <c r="BM38" s="232"/>
      <c r="BN38" s="232"/>
      <c r="BO38" s="241"/>
      <c r="BP38" s="241"/>
      <c r="BQ38" s="238">
        <v>32</v>
      </c>
      <c r="BR38" s="239"/>
      <c r="BS38" s="991"/>
      <c r="BT38" s="992"/>
      <c r="BU38" s="992"/>
      <c r="BV38" s="992"/>
      <c r="BW38" s="992"/>
      <c r="BX38" s="992"/>
      <c r="BY38" s="992"/>
      <c r="BZ38" s="992"/>
      <c r="CA38" s="992"/>
      <c r="CB38" s="992"/>
      <c r="CC38" s="992"/>
      <c r="CD38" s="992"/>
      <c r="CE38" s="992"/>
      <c r="CF38" s="992"/>
      <c r="CG38" s="1013"/>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230"/>
    </row>
    <row r="39" spans="1:131" ht="26.25" customHeight="1" x14ac:dyDescent="0.15">
      <c r="A39" s="242">
        <v>12</v>
      </c>
      <c r="B39" s="1029"/>
      <c r="C39" s="1030"/>
      <c r="D39" s="1030"/>
      <c r="E39" s="1030"/>
      <c r="F39" s="1030"/>
      <c r="G39" s="1030"/>
      <c r="H39" s="1030"/>
      <c r="I39" s="1030"/>
      <c r="J39" s="1030"/>
      <c r="K39" s="1030"/>
      <c r="L39" s="1030"/>
      <c r="M39" s="1030"/>
      <c r="N39" s="1030"/>
      <c r="O39" s="1030"/>
      <c r="P39" s="1031"/>
      <c r="Q39" s="1037"/>
      <c r="R39" s="1038"/>
      <c r="S39" s="1038"/>
      <c r="T39" s="1038"/>
      <c r="U39" s="1038"/>
      <c r="V39" s="1038"/>
      <c r="W39" s="1038"/>
      <c r="X39" s="1038"/>
      <c r="Y39" s="1038"/>
      <c r="Z39" s="1038"/>
      <c r="AA39" s="1038"/>
      <c r="AB39" s="1038"/>
      <c r="AC39" s="1038"/>
      <c r="AD39" s="1038"/>
      <c r="AE39" s="1039"/>
      <c r="AF39" s="1034"/>
      <c r="AG39" s="1035"/>
      <c r="AH39" s="1035"/>
      <c r="AI39" s="1035"/>
      <c r="AJ39" s="1036"/>
      <c r="AK39" s="979"/>
      <c r="AL39" s="970"/>
      <c r="AM39" s="970"/>
      <c r="AN39" s="970"/>
      <c r="AO39" s="970"/>
      <c r="AP39" s="970"/>
      <c r="AQ39" s="970"/>
      <c r="AR39" s="970"/>
      <c r="AS39" s="970"/>
      <c r="AT39" s="970"/>
      <c r="AU39" s="970"/>
      <c r="AV39" s="970"/>
      <c r="AW39" s="970"/>
      <c r="AX39" s="970"/>
      <c r="AY39" s="970"/>
      <c r="AZ39" s="1040"/>
      <c r="BA39" s="1040"/>
      <c r="BB39" s="1040"/>
      <c r="BC39" s="1040"/>
      <c r="BD39" s="1040"/>
      <c r="BE39" s="971"/>
      <c r="BF39" s="971"/>
      <c r="BG39" s="971"/>
      <c r="BH39" s="971"/>
      <c r="BI39" s="972"/>
      <c r="BJ39" s="232"/>
      <c r="BK39" s="232"/>
      <c r="BL39" s="232"/>
      <c r="BM39" s="232"/>
      <c r="BN39" s="232"/>
      <c r="BO39" s="241"/>
      <c r="BP39" s="241"/>
      <c r="BQ39" s="238">
        <v>33</v>
      </c>
      <c r="BR39" s="239"/>
      <c r="BS39" s="991"/>
      <c r="BT39" s="992"/>
      <c r="BU39" s="992"/>
      <c r="BV39" s="992"/>
      <c r="BW39" s="992"/>
      <c r="BX39" s="992"/>
      <c r="BY39" s="992"/>
      <c r="BZ39" s="992"/>
      <c r="CA39" s="992"/>
      <c r="CB39" s="992"/>
      <c r="CC39" s="992"/>
      <c r="CD39" s="992"/>
      <c r="CE39" s="992"/>
      <c r="CF39" s="992"/>
      <c r="CG39" s="1013"/>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230"/>
    </row>
    <row r="40" spans="1:131" ht="26.25" customHeight="1" x14ac:dyDescent="0.15">
      <c r="A40" s="238">
        <v>13</v>
      </c>
      <c r="B40" s="1029"/>
      <c r="C40" s="1030"/>
      <c r="D40" s="1030"/>
      <c r="E40" s="1030"/>
      <c r="F40" s="1030"/>
      <c r="G40" s="1030"/>
      <c r="H40" s="1030"/>
      <c r="I40" s="1030"/>
      <c r="J40" s="1030"/>
      <c r="K40" s="1030"/>
      <c r="L40" s="1030"/>
      <c r="M40" s="1030"/>
      <c r="N40" s="1030"/>
      <c r="O40" s="1030"/>
      <c r="P40" s="1031"/>
      <c r="Q40" s="1037"/>
      <c r="R40" s="1038"/>
      <c r="S40" s="1038"/>
      <c r="T40" s="1038"/>
      <c r="U40" s="1038"/>
      <c r="V40" s="1038"/>
      <c r="W40" s="1038"/>
      <c r="X40" s="1038"/>
      <c r="Y40" s="1038"/>
      <c r="Z40" s="1038"/>
      <c r="AA40" s="1038"/>
      <c r="AB40" s="1038"/>
      <c r="AC40" s="1038"/>
      <c r="AD40" s="1038"/>
      <c r="AE40" s="1039"/>
      <c r="AF40" s="1034"/>
      <c r="AG40" s="1035"/>
      <c r="AH40" s="1035"/>
      <c r="AI40" s="1035"/>
      <c r="AJ40" s="1036"/>
      <c r="AK40" s="979"/>
      <c r="AL40" s="970"/>
      <c r="AM40" s="970"/>
      <c r="AN40" s="970"/>
      <c r="AO40" s="970"/>
      <c r="AP40" s="970"/>
      <c r="AQ40" s="970"/>
      <c r="AR40" s="970"/>
      <c r="AS40" s="970"/>
      <c r="AT40" s="970"/>
      <c r="AU40" s="970"/>
      <c r="AV40" s="970"/>
      <c r="AW40" s="970"/>
      <c r="AX40" s="970"/>
      <c r="AY40" s="970"/>
      <c r="AZ40" s="1040"/>
      <c r="BA40" s="1040"/>
      <c r="BB40" s="1040"/>
      <c r="BC40" s="1040"/>
      <c r="BD40" s="1040"/>
      <c r="BE40" s="971"/>
      <c r="BF40" s="971"/>
      <c r="BG40" s="971"/>
      <c r="BH40" s="971"/>
      <c r="BI40" s="972"/>
      <c r="BJ40" s="232"/>
      <c r="BK40" s="232"/>
      <c r="BL40" s="232"/>
      <c r="BM40" s="232"/>
      <c r="BN40" s="232"/>
      <c r="BO40" s="241"/>
      <c r="BP40" s="241"/>
      <c r="BQ40" s="238">
        <v>34</v>
      </c>
      <c r="BR40" s="239"/>
      <c r="BS40" s="991"/>
      <c r="BT40" s="992"/>
      <c r="BU40" s="992"/>
      <c r="BV40" s="992"/>
      <c r="BW40" s="992"/>
      <c r="BX40" s="992"/>
      <c r="BY40" s="992"/>
      <c r="BZ40" s="992"/>
      <c r="CA40" s="992"/>
      <c r="CB40" s="992"/>
      <c r="CC40" s="992"/>
      <c r="CD40" s="992"/>
      <c r="CE40" s="992"/>
      <c r="CF40" s="992"/>
      <c r="CG40" s="1013"/>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230"/>
    </row>
    <row r="41" spans="1:131" ht="26.25" customHeight="1" x14ac:dyDescent="0.15">
      <c r="A41" s="238">
        <v>14</v>
      </c>
      <c r="B41" s="1029"/>
      <c r="C41" s="1030"/>
      <c r="D41" s="1030"/>
      <c r="E41" s="1030"/>
      <c r="F41" s="1030"/>
      <c r="G41" s="1030"/>
      <c r="H41" s="1030"/>
      <c r="I41" s="1030"/>
      <c r="J41" s="1030"/>
      <c r="K41" s="1030"/>
      <c r="L41" s="1030"/>
      <c r="M41" s="1030"/>
      <c r="N41" s="1030"/>
      <c r="O41" s="1030"/>
      <c r="P41" s="1031"/>
      <c r="Q41" s="1037"/>
      <c r="R41" s="1038"/>
      <c r="S41" s="1038"/>
      <c r="T41" s="1038"/>
      <c r="U41" s="1038"/>
      <c r="V41" s="1038"/>
      <c r="W41" s="1038"/>
      <c r="X41" s="1038"/>
      <c r="Y41" s="1038"/>
      <c r="Z41" s="1038"/>
      <c r="AA41" s="1038"/>
      <c r="AB41" s="1038"/>
      <c r="AC41" s="1038"/>
      <c r="AD41" s="1038"/>
      <c r="AE41" s="1039"/>
      <c r="AF41" s="1034"/>
      <c r="AG41" s="1035"/>
      <c r="AH41" s="1035"/>
      <c r="AI41" s="1035"/>
      <c r="AJ41" s="1036"/>
      <c r="AK41" s="979"/>
      <c r="AL41" s="970"/>
      <c r="AM41" s="970"/>
      <c r="AN41" s="970"/>
      <c r="AO41" s="970"/>
      <c r="AP41" s="970"/>
      <c r="AQ41" s="970"/>
      <c r="AR41" s="970"/>
      <c r="AS41" s="970"/>
      <c r="AT41" s="970"/>
      <c r="AU41" s="970"/>
      <c r="AV41" s="970"/>
      <c r="AW41" s="970"/>
      <c r="AX41" s="970"/>
      <c r="AY41" s="970"/>
      <c r="AZ41" s="1040"/>
      <c r="BA41" s="1040"/>
      <c r="BB41" s="1040"/>
      <c r="BC41" s="1040"/>
      <c r="BD41" s="1040"/>
      <c r="BE41" s="971"/>
      <c r="BF41" s="971"/>
      <c r="BG41" s="971"/>
      <c r="BH41" s="971"/>
      <c r="BI41" s="972"/>
      <c r="BJ41" s="232"/>
      <c r="BK41" s="232"/>
      <c r="BL41" s="232"/>
      <c r="BM41" s="232"/>
      <c r="BN41" s="232"/>
      <c r="BO41" s="241"/>
      <c r="BP41" s="241"/>
      <c r="BQ41" s="238">
        <v>35</v>
      </c>
      <c r="BR41" s="239"/>
      <c r="BS41" s="991"/>
      <c r="BT41" s="992"/>
      <c r="BU41" s="992"/>
      <c r="BV41" s="992"/>
      <c r="BW41" s="992"/>
      <c r="BX41" s="992"/>
      <c r="BY41" s="992"/>
      <c r="BZ41" s="992"/>
      <c r="CA41" s="992"/>
      <c r="CB41" s="992"/>
      <c r="CC41" s="992"/>
      <c r="CD41" s="992"/>
      <c r="CE41" s="992"/>
      <c r="CF41" s="992"/>
      <c r="CG41" s="1013"/>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230"/>
    </row>
    <row r="42" spans="1:131" ht="26.25" customHeight="1" x14ac:dyDescent="0.15">
      <c r="A42" s="238">
        <v>15</v>
      </c>
      <c r="B42" s="1029"/>
      <c r="C42" s="1030"/>
      <c r="D42" s="1030"/>
      <c r="E42" s="1030"/>
      <c r="F42" s="1030"/>
      <c r="G42" s="1030"/>
      <c r="H42" s="1030"/>
      <c r="I42" s="1030"/>
      <c r="J42" s="1030"/>
      <c r="K42" s="1030"/>
      <c r="L42" s="1030"/>
      <c r="M42" s="1030"/>
      <c r="N42" s="1030"/>
      <c r="O42" s="1030"/>
      <c r="P42" s="1031"/>
      <c r="Q42" s="1037"/>
      <c r="R42" s="1038"/>
      <c r="S42" s="1038"/>
      <c r="T42" s="1038"/>
      <c r="U42" s="1038"/>
      <c r="V42" s="1038"/>
      <c r="W42" s="1038"/>
      <c r="X42" s="1038"/>
      <c r="Y42" s="1038"/>
      <c r="Z42" s="1038"/>
      <c r="AA42" s="1038"/>
      <c r="AB42" s="1038"/>
      <c r="AC42" s="1038"/>
      <c r="AD42" s="1038"/>
      <c r="AE42" s="1039"/>
      <c r="AF42" s="1034"/>
      <c r="AG42" s="1035"/>
      <c r="AH42" s="1035"/>
      <c r="AI42" s="1035"/>
      <c r="AJ42" s="1036"/>
      <c r="AK42" s="979"/>
      <c r="AL42" s="970"/>
      <c r="AM42" s="970"/>
      <c r="AN42" s="970"/>
      <c r="AO42" s="970"/>
      <c r="AP42" s="970"/>
      <c r="AQ42" s="970"/>
      <c r="AR42" s="970"/>
      <c r="AS42" s="970"/>
      <c r="AT42" s="970"/>
      <c r="AU42" s="970"/>
      <c r="AV42" s="970"/>
      <c r="AW42" s="970"/>
      <c r="AX42" s="970"/>
      <c r="AY42" s="970"/>
      <c r="AZ42" s="1040"/>
      <c r="BA42" s="1040"/>
      <c r="BB42" s="1040"/>
      <c r="BC42" s="1040"/>
      <c r="BD42" s="1040"/>
      <c r="BE42" s="971"/>
      <c r="BF42" s="971"/>
      <c r="BG42" s="971"/>
      <c r="BH42" s="971"/>
      <c r="BI42" s="972"/>
      <c r="BJ42" s="232"/>
      <c r="BK42" s="232"/>
      <c r="BL42" s="232"/>
      <c r="BM42" s="232"/>
      <c r="BN42" s="232"/>
      <c r="BO42" s="241"/>
      <c r="BP42" s="241"/>
      <c r="BQ42" s="238">
        <v>36</v>
      </c>
      <c r="BR42" s="239"/>
      <c r="BS42" s="991"/>
      <c r="BT42" s="992"/>
      <c r="BU42" s="992"/>
      <c r="BV42" s="992"/>
      <c r="BW42" s="992"/>
      <c r="BX42" s="992"/>
      <c r="BY42" s="992"/>
      <c r="BZ42" s="992"/>
      <c r="CA42" s="992"/>
      <c r="CB42" s="992"/>
      <c r="CC42" s="992"/>
      <c r="CD42" s="992"/>
      <c r="CE42" s="992"/>
      <c r="CF42" s="992"/>
      <c r="CG42" s="1013"/>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230"/>
    </row>
    <row r="43" spans="1:131" ht="26.25" customHeight="1" x14ac:dyDescent="0.15">
      <c r="A43" s="238">
        <v>16</v>
      </c>
      <c r="B43" s="1029"/>
      <c r="C43" s="1030"/>
      <c r="D43" s="1030"/>
      <c r="E43" s="1030"/>
      <c r="F43" s="1030"/>
      <c r="G43" s="1030"/>
      <c r="H43" s="1030"/>
      <c r="I43" s="1030"/>
      <c r="J43" s="1030"/>
      <c r="K43" s="1030"/>
      <c r="L43" s="1030"/>
      <c r="M43" s="1030"/>
      <c r="N43" s="1030"/>
      <c r="O43" s="1030"/>
      <c r="P43" s="1031"/>
      <c r="Q43" s="1037"/>
      <c r="R43" s="1038"/>
      <c r="S43" s="1038"/>
      <c r="T43" s="1038"/>
      <c r="U43" s="1038"/>
      <c r="V43" s="1038"/>
      <c r="W43" s="1038"/>
      <c r="X43" s="1038"/>
      <c r="Y43" s="1038"/>
      <c r="Z43" s="1038"/>
      <c r="AA43" s="1038"/>
      <c r="AB43" s="1038"/>
      <c r="AC43" s="1038"/>
      <c r="AD43" s="1038"/>
      <c r="AE43" s="1039"/>
      <c r="AF43" s="1034"/>
      <c r="AG43" s="1035"/>
      <c r="AH43" s="1035"/>
      <c r="AI43" s="1035"/>
      <c r="AJ43" s="1036"/>
      <c r="AK43" s="979"/>
      <c r="AL43" s="970"/>
      <c r="AM43" s="970"/>
      <c r="AN43" s="970"/>
      <c r="AO43" s="970"/>
      <c r="AP43" s="970"/>
      <c r="AQ43" s="970"/>
      <c r="AR43" s="970"/>
      <c r="AS43" s="970"/>
      <c r="AT43" s="970"/>
      <c r="AU43" s="970"/>
      <c r="AV43" s="970"/>
      <c r="AW43" s="970"/>
      <c r="AX43" s="970"/>
      <c r="AY43" s="970"/>
      <c r="AZ43" s="1040"/>
      <c r="BA43" s="1040"/>
      <c r="BB43" s="1040"/>
      <c r="BC43" s="1040"/>
      <c r="BD43" s="1040"/>
      <c r="BE43" s="971"/>
      <c r="BF43" s="971"/>
      <c r="BG43" s="971"/>
      <c r="BH43" s="971"/>
      <c r="BI43" s="972"/>
      <c r="BJ43" s="232"/>
      <c r="BK43" s="232"/>
      <c r="BL43" s="232"/>
      <c r="BM43" s="232"/>
      <c r="BN43" s="232"/>
      <c r="BO43" s="241"/>
      <c r="BP43" s="241"/>
      <c r="BQ43" s="238">
        <v>37</v>
      </c>
      <c r="BR43" s="239"/>
      <c r="BS43" s="991"/>
      <c r="BT43" s="992"/>
      <c r="BU43" s="992"/>
      <c r="BV43" s="992"/>
      <c r="BW43" s="992"/>
      <c r="BX43" s="992"/>
      <c r="BY43" s="992"/>
      <c r="BZ43" s="992"/>
      <c r="CA43" s="992"/>
      <c r="CB43" s="992"/>
      <c r="CC43" s="992"/>
      <c r="CD43" s="992"/>
      <c r="CE43" s="992"/>
      <c r="CF43" s="992"/>
      <c r="CG43" s="1013"/>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230"/>
    </row>
    <row r="44" spans="1:131" ht="26.25" customHeight="1" x14ac:dyDescent="0.15">
      <c r="A44" s="238">
        <v>17</v>
      </c>
      <c r="B44" s="1029"/>
      <c r="C44" s="1030"/>
      <c r="D44" s="1030"/>
      <c r="E44" s="1030"/>
      <c r="F44" s="1030"/>
      <c r="G44" s="1030"/>
      <c r="H44" s="1030"/>
      <c r="I44" s="1030"/>
      <c r="J44" s="1030"/>
      <c r="K44" s="1030"/>
      <c r="L44" s="1030"/>
      <c r="M44" s="1030"/>
      <c r="N44" s="1030"/>
      <c r="O44" s="1030"/>
      <c r="P44" s="1031"/>
      <c r="Q44" s="1037"/>
      <c r="R44" s="1038"/>
      <c r="S44" s="1038"/>
      <c r="T44" s="1038"/>
      <c r="U44" s="1038"/>
      <c r="V44" s="1038"/>
      <c r="W44" s="1038"/>
      <c r="X44" s="1038"/>
      <c r="Y44" s="1038"/>
      <c r="Z44" s="1038"/>
      <c r="AA44" s="1038"/>
      <c r="AB44" s="1038"/>
      <c r="AC44" s="1038"/>
      <c r="AD44" s="1038"/>
      <c r="AE44" s="1039"/>
      <c r="AF44" s="1034"/>
      <c r="AG44" s="1035"/>
      <c r="AH44" s="1035"/>
      <c r="AI44" s="1035"/>
      <c r="AJ44" s="1036"/>
      <c r="AK44" s="979"/>
      <c r="AL44" s="970"/>
      <c r="AM44" s="970"/>
      <c r="AN44" s="970"/>
      <c r="AO44" s="970"/>
      <c r="AP44" s="970"/>
      <c r="AQ44" s="970"/>
      <c r="AR44" s="970"/>
      <c r="AS44" s="970"/>
      <c r="AT44" s="970"/>
      <c r="AU44" s="970"/>
      <c r="AV44" s="970"/>
      <c r="AW44" s="970"/>
      <c r="AX44" s="970"/>
      <c r="AY44" s="970"/>
      <c r="AZ44" s="1040"/>
      <c r="BA44" s="1040"/>
      <c r="BB44" s="1040"/>
      <c r="BC44" s="1040"/>
      <c r="BD44" s="1040"/>
      <c r="BE44" s="971"/>
      <c r="BF44" s="971"/>
      <c r="BG44" s="971"/>
      <c r="BH44" s="971"/>
      <c r="BI44" s="972"/>
      <c r="BJ44" s="232"/>
      <c r="BK44" s="232"/>
      <c r="BL44" s="232"/>
      <c r="BM44" s="232"/>
      <c r="BN44" s="232"/>
      <c r="BO44" s="241"/>
      <c r="BP44" s="241"/>
      <c r="BQ44" s="238">
        <v>38</v>
      </c>
      <c r="BR44" s="239"/>
      <c r="BS44" s="991"/>
      <c r="BT44" s="992"/>
      <c r="BU44" s="992"/>
      <c r="BV44" s="992"/>
      <c r="BW44" s="992"/>
      <c r="BX44" s="992"/>
      <c r="BY44" s="992"/>
      <c r="BZ44" s="992"/>
      <c r="CA44" s="992"/>
      <c r="CB44" s="992"/>
      <c r="CC44" s="992"/>
      <c r="CD44" s="992"/>
      <c r="CE44" s="992"/>
      <c r="CF44" s="992"/>
      <c r="CG44" s="1013"/>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230"/>
    </row>
    <row r="45" spans="1:131" ht="26.25" customHeight="1" x14ac:dyDescent="0.15">
      <c r="A45" s="238">
        <v>18</v>
      </c>
      <c r="B45" s="1029"/>
      <c r="C45" s="1030"/>
      <c r="D45" s="1030"/>
      <c r="E45" s="1030"/>
      <c r="F45" s="1030"/>
      <c r="G45" s="1030"/>
      <c r="H45" s="1030"/>
      <c r="I45" s="1030"/>
      <c r="J45" s="1030"/>
      <c r="K45" s="1030"/>
      <c r="L45" s="1030"/>
      <c r="M45" s="1030"/>
      <c r="N45" s="1030"/>
      <c r="O45" s="1030"/>
      <c r="P45" s="1031"/>
      <c r="Q45" s="1037"/>
      <c r="R45" s="1038"/>
      <c r="S45" s="1038"/>
      <c r="T45" s="1038"/>
      <c r="U45" s="1038"/>
      <c r="V45" s="1038"/>
      <c r="W45" s="1038"/>
      <c r="X45" s="1038"/>
      <c r="Y45" s="1038"/>
      <c r="Z45" s="1038"/>
      <c r="AA45" s="1038"/>
      <c r="AB45" s="1038"/>
      <c r="AC45" s="1038"/>
      <c r="AD45" s="1038"/>
      <c r="AE45" s="1039"/>
      <c r="AF45" s="1034"/>
      <c r="AG45" s="1035"/>
      <c r="AH45" s="1035"/>
      <c r="AI45" s="1035"/>
      <c r="AJ45" s="1036"/>
      <c r="AK45" s="979"/>
      <c r="AL45" s="970"/>
      <c r="AM45" s="970"/>
      <c r="AN45" s="970"/>
      <c r="AO45" s="970"/>
      <c r="AP45" s="970"/>
      <c r="AQ45" s="970"/>
      <c r="AR45" s="970"/>
      <c r="AS45" s="970"/>
      <c r="AT45" s="970"/>
      <c r="AU45" s="970"/>
      <c r="AV45" s="970"/>
      <c r="AW45" s="970"/>
      <c r="AX45" s="970"/>
      <c r="AY45" s="970"/>
      <c r="AZ45" s="1040"/>
      <c r="BA45" s="1040"/>
      <c r="BB45" s="1040"/>
      <c r="BC45" s="1040"/>
      <c r="BD45" s="1040"/>
      <c r="BE45" s="971"/>
      <c r="BF45" s="971"/>
      <c r="BG45" s="971"/>
      <c r="BH45" s="971"/>
      <c r="BI45" s="972"/>
      <c r="BJ45" s="232"/>
      <c r="BK45" s="232"/>
      <c r="BL45" s="232"/>
      <c r="BM45" s="232"/>
      <c r="BN45" s="232"/>
      <c r="BO45" s="241"/>
      <c r="BP45" s="241"/>
      <c r="BQ45" s="238">
        <v>39</v>
      </c>
      <c r="BR45" s="239"/>
      <c r="BS45" s="991"/>
      <c r="BT45" s="992"/>
      <c r="BU45" s="992"/>
      <c r="BV45" s="992"/>
      <c r="BW45" s="992"/>
      <c r="BX45" s="992"/>
      <c r="BY45" s="992"/>
      <c r="BZ45" s="992"/>
      <c r="CA45" s="992"/>
      <c r="CB45" s="992"/>
      <c r="CC45" s="992"/>
      <c r="CD45" s="992"/>
      <c r="CE45" s="992"/>
      <c r="CF45" s="992"/>
      <c r="CG45" s="1013"/>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230"/>
    </row>
    <row r="46" spans="1:131" ht="26.25" customHeight="1" x14ac:dyDescent="0.15">
      <c r="A46" s="238">
        <v>19</v>
      </c>
      <c r="B46" s="1029"/>
      <c r="C46" s="1030"/>
      <c r="D46" s="1030"/>
      <c r="E46" s="1030"/>
      <c r="F46" s="1030"/>
      <c r="G46" s="1030"/>
      <c r="H46" s="1030"/>
      <c r="I46" s="1030"/>
      <c r="J46" s="1030"/>
      <c r="K46" s="1030"/>
      <c r="L46" s="1030"/>
      <c r="M46" s="1030"/>
      <c r="N46" s="1030"/>
      <c r="O46" s="1030"/>
      <c r="P46" s="1031"/>
      <c r="Q46" s="1037"/>
      <c r="R46" s="1038"/>
      <c r="S46" s="1038"/>
      <c r="T46" s="1038"/>
      <c r="U46" s="1038"/>
      <c r="V46" s="1038"/>
      <c r="W46" s="1038"/>
      <c r="X46" s="1038"/>
      <c r="Y46" s="1038"/>
      <c r="Z46" s="1038"/>
      <c r="AA46" s="1038"/>
      <c r="AB46" s="1038"/>
      <c r="AC46" s="1038"/>
      <c r="AD46" s="1038"/>
      <c r="AE46" s="1039"/>
      <c r="AF46" s="1034"/>
      <c r="AG46" s="1035"/>
      <c r="AH46" s="1035"/>
      <c r="AI46" s="1035"/>
      <c r="AJ46" s="1036"/>
      <c r="AK46" s="979"/>
      <c r="AL46" s="970"/>
      <c r="AM46" s="970"/>
      <c r="AN46" s="970"/>
      <c r="AO46" s="970"/>
      <c r="AP46" s="970"/>
      <c r="AQ46" s="970"/>
      <c r="AR46" s="970"/>
      <c r="AS46" s="970"/>
      <c r="AT46" s="970"/>
      <c r="AU46" s="970"/>
      <c r="AV46" s="970"/>
      <c r="AW46" s="970"/>
      <c r="AX46" s="970"/>
      <c r="AY46" s="970"/>
      <c r="AZ46" s="1040"/>
      <c r="BA46" s="1040"/>
      <c r="BB46" s="1040"/>
      <c r="BC46" s="1040"/>
      <c r="BD46" s="1040"/>
      <c r="BE46" s="971"/>
      <c r="BF46" s="971"/>
      <c r="BG46" s="971"/>
      <c r="BH46" s="971"/>
      <c r="BI46" s="972"/>
      <c r="BJ46" s="232"/>
      <c r="BK46" s="232"/>
      <c r="BL46" s="232"/>
      <c r="BM46" s="232"/>
      <c r="BN46" s="232"/>
      <c r="BO46" s="241"/>
      <c r="BP46" s="241"/>
      <c r="BQ46" s="238">
        <v>40</v>
      </c>
      <c r="BR46" s="239"/>
      <c r="BS46" s="991"/>
      <c r="BT46" s="992"/>
      <c r="BU46" s="992"/>
      <c r="BV46" s="992"/>
      <c r="BW46" s="992"/>
      <c r="BX46" s="992"/>
      <c r="BY46" s="992"/>
      <c r="BZ46" s="992"/>
      <c r="CA46" s="992"/>
      <c r="CB46" s="992"/>
      <c r="CC46" s="992"/>
      <c r="CD46" s="992"/>
      <c r="CE46" s="992"/>
      <c r="CF46" s="992"/>
      <c r="CG46" s="1013"/>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230"/>
    </row>
    <row r="47" spans="1:131" ht="26.25" customHeight="1" x14ac:dyDescent="0.15">
      <c r="A47" s="238">
        <v>20</v>
      </c>
      <c r="B47" s="1029"/>
      <c r="C47" s="1030"/>
      <c r="D47" s="1030"/>
      <c r="E47" s="1030"/>
      <c r="F47" s="1030"/>
      <c r="G47" s="1030"/>
      <c r="H47" s="1030"/>
      <c r="I47" s="1030"/>
      <c r="J47" s="1030"/>
      <c r="K47" s="1030"/>
      <c r="L47" s="1030"/>
      <c r="M47" s="1030"/>
      <c r="N47" s="1030"/>
      <c r="O47" s="1030"/>
      <c r="P47" s="1031"/>
      <c r="Q47" s="1037"/>
      <c r="R47" s="1038"/>
      <c r="S47" s="1038"/>
      <c r="T47" s="1038"/>
      <c r="U47" s="1038"/>
      <c r="V47" s="1038"/>
      <c r="W47" s="1038"/>
      <c r="X47" s="1038"/>
      <c r="Y47" s="1038"/>
      <c r="Z47" s="1038"/>
      <c r="AA47" s="1038"/>
      <c r="AB47" s="1038"/>
      <c r="AC47" s="1038"/>
      <c r="AD47" s="1038"/>
      <c r="AE47" s="1039"/>
      <c r="AF47" s="1034"/>
      <c r="AG47" s="1035"/>
      <c r="AH47" s="1035"/>
      <c r="AI47" s="1035"/>
      <c r="AJ47" s="1036"/>
      <c r="AK47" s="979"/>
      <c r="AL47" s="970"/>
      <c r="AM47" s="970"/>
      <c r="AN47" s="970"/>
      <c r="AO47" s="970"/>
      <c r="AP47" s="970"/>
      <c r="AQ47" s="970"/>
      <c r="AR47" s="970"/>
      <c r="AS47" s="970"/>
      <c r="AT47" s="970"/>
      <c r="AU47" s="970"/>
      <c r="AV47" s="970"/>
      <c r="AW47" s="970"/>
      <c r="AX47" s="970"/>
      <c r="AY47" s="970"/>
      <c r="AZ47" s="1040"/>
      <c r="BA47" s="1040"/>
      <c r="BB47" s="1040"/>
      <c r="BC47" s="1040"/>
      <c r="BD47" s="1040"/>
      <c r="BE47" s="971"/>
      <c r="BF47" s="971"/>
      <c r="BG47" s="971"/>
      <c r="BH47" s="971"/>
      <c r="BI47" s="972"/>
      <c r="BJ47" s="232"/>
      <c r="BK47" s="232"/>
      <c r="BL47" s="232"/>
      <c r="BM47" s="232"/>
      <c r="BN47" s="232"/>
      <c r="BO47" s="241"/>
      <c r="BP47" s="241"/>
      <c r="BQ47" s="238">
        <v>41</v>
      </c>
      <c r="BR47" s="239"/>
      <c r="BS47" s="991"/>
      <c r="BT47" s="992"/>
      <c r="BU47" s="992"/>
      <c r="BV47" s="992"/>
      <c r="BW47" s="992"/>
      <c r="BX47" s="992"/>
      <c r="BY47" s="992"/>
      <c r="BZ47" s="992"/>
      <c r="CA47" s="992"/>
      <c r="CB47" s="992"/>
      <c r="CC47" s="992"/>
      <c r="CD47" s="992"/>
      <c r="CE47" s="992"/>
      <c r="CF47" s="992"/>
      <c r="CG47" s="1013"/>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230"/>
    </row>
    <row r="48" spans="1:131" ht="26.25" customHeight="1" x14ac:dyDescent="0.15">
      <c r="A48" s="238">
        <v>21</v>
      </c>
      <c r="B48" s="1029"/>
      <c r="C48" s="1030"/>
      <c r="D48" s="1030"/>
      <c r="E48" s="1030"/>
      <c r="F48" s="1030"/>
      <c r="G48" s="1030"/>
      <c r="H48" s="1030"/>
      <c r="I48" s="1030"/>
      <c r="J48" s="1030"/>
      <c r="K48" s="1030"/>
      <c r="L48" s="1030"/>
      <c r="M48" s="1030"/>
      <c r="N48" s="1030"/>
      <c r="O48" s="1030"/>
      <c r="P48" s="1031"/>
      <c r="Q48" s="1037"/>
      <c r="R48" s="1038"/>
      <c r="S48" s="1038"/>
      <c r="T48" s="1038"/>
      <c r="U48" s="1038"/>
      <c r="V48" s="1038"/>
      <c r="W48" s="1038"/>
      <c r="X48" s="1038"/>
      <c r="Y48" s="1038"/>
      <c r="Z48" s="1038"/>
      <c r="AA48" s="1038"/>
      <c r="AB48" s="1038"/>
      <c r="AC48" s="1038"/>
      <c r="AD48" s="1038"/>
      <c r="AE48" s="1039"/>
      <c r="AF48" s="1034"/>
      <c r="AG48" s="1035"/>
      <c r="AH48" s="1035"/>
      <c r="AI48" s="1035"/>
      <c r="AJ48" s="1036"/>
      <c r="AK48" s="979"/>
      <c r="AL48" s="970"/>
      <c r="AM48" s="970"/>
      <c r="AN48" s="970"/>
      <c r="AO48" s="970"/>
      <c r="AP48" s="970"/>
      <c r="AQ48" s="970"/>
      <c r="AR48" s="970"/>
      <c r="AS48" s="970"/>
      <c r="AT48" s="970"/>
      <c r="AU48" s="970"/>
      <c r="AV48" s="970"/>
      <c r="AW48" s="970"/>
      <c r="AX48" s="970"/>
      <c r="AY48" s="970"/>
      <c r="AZ48" s="1040"/>
      <c r="BA48" s="1040"/>
      <c r="BB48" s="1040"/>
      <c r="BC48" s="1040"/>
      <c r="BD48" s="1040"/>
      <c r="BE48" s="971"/>
      <c r="BF48" s="971"/>
      <c r="BG48" s="971"/>
      <c r="BH48" s="971"/>
      <c r="BI48" s="972"/>
      <c r="BJ48" s="232"/>
      <c r="BK48" s="232"/>
      <c r="BL48" s="232"/>
      <c r="BM48" s="232"/>
      <c r="BN48" s="232"/>
      <c r="BO48" s="241"/>
      <c r="BP48" s="241"/>
      <c r="BQ48" s="238">
        <v>42</v>
      </c>
      <c r="BR48" s="239"/>
      <c r="BS48" s="991"/>
      <c r="BT48" s="992"/>
      <c r="BU48" s="992"/>
      <c r="BV48" s="992"/>
      <c r="BW48" s="992"/>
      <c r="BX48" s="992"/>
      <c r="BY48" s="992"/>
      <c r="BZ48" s="992"/>
      <c r="CA48" s="992"/>
      <c r="CB48" s="992"/>
      <c r="CC48" s="992"/>
      <c r="CD48" s="992"/>
      <c r="CE48" s="992"/>
      <c r="CF48" s="992"/>
      <c r="CG48" s="1013"/>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230"/>
    </row>
    <row r="49" spans="1:131" ht="26.25" customHeight="1" x14ac:dyDescent="0.15">
      <c r="A49" s="238">
        <v>22</v>
      </c>
      <c r="B49" s="1029"/>
      <c r="C49" s="1030"/>
      <c r="D49" s="1030"/>
      <c r="E49" s="1030"/>
      <c r="F49" s="1030"/>
      <c r="G49" s="1030"/>
      <c r="H49" s="1030"/>
      <c r="I49" s="1030"/>
      <c r="J49" s="1030"/>
      <c r="K49" s="1030"/>
      <c r="L49" s="1030"/>
      <c r="M49" s="1030"/>
      <c r="N49" s="1030"/>
      <c r="O49" s="1030"/>
      <c r="P49" s="1031"/>
      <c r="Q49" s="1037"/>
      <c r="R49" s="1038"/>
      <c r="S49" s="1038"/>
      <c r="T49" s="1038"/>
      <c r="U49" s="1038"/>
      <c r="V49" s="1038"/>
      <c r="W49" s="1038"/>
      <c r="X49" s="1038"/>
      <c r="Y49" s="1038"/>
      <c r="Z49" s="1038"/>
      <c r="AA49" s="1038"/>
      <c r="AB49" s="1038"/>
      <c r="AC49" s="1038"/>
      <c r="AD49" s="1038"/>
      <c r="AE49" s="1039"/>
      <c r="AF49" s="1034"/>
      <c r="AG49" s="1035"/>
      <c r="AH49" s="1035"/>
      <c r="AI49" s="1035"/>
      <c r="AJ49" s="1036"/>
      <c r="AK49" s="979"/>
      <c r="AL49" s="970"/>
      <c r="AM49" s="970"/>
      <c r="AN49" s="970"/>
      <c r="AO49" s="970"/>
      <c r="AP49" s="970"/>
      <c r="AQ49" s="970"/>
      <c r="AR49" s="970"/>
      <c r="AS49" s="970"/>
      <c r="AT49" s="970"/>
      <c r="AU49" s="970"/>
      <c r="AV49" s="970"/>
      <c r="AW49" s="970"/>
      <c r="AX49" s="970"/>
      <c r="AY49" s="970"/>
      <c r="AZ49" s="1040"/>
      <c r="BA49" s="1040"/>
      <c r="BB49" s="1040"/>
      <c r="BC49" s="1040"/>
      <c r="BD49" s="1040"/>
      <c r="BE49" s="971"/>
      <c r="BF49" s="971"/>
      <c r="BG49" s="971"/>
      <c r="BH49" s="971"/>
      <c r="BI49" s="972"/>
      <c r="BJ49" s="232"/>
      <c r="BK49" s="232"/>
      <c r="BL49" s="232"/>
      <c r="BM49" s="232"/>
      <c r="BN49" s="232"/>
      <c r="BO49" s="241"/>
      <c r="BP49" s="241"/>
      <c r="BQ49" s="238">
        <v>43</v>
      </c>
      <c r="BR49" s="239"/>
      <c r="BS49" s="991"/>
      <c r="BT49" s="992"/>
      <c r="BU49" s="992"/>
      <c r="BV49" s="992"/>
      <c r="BW49" s="992"/>
      <c r="BX49" s="992"/>
      <c r="BY49" s="992"/>
      <c r="BZ49" s="992"/>
      <c r="CA49" s="992"/>
      <c r="CB49" s="992"/>
      <c r="CC49" s="992"/>
      <c r="CD49" s="992"/>
      <c r="CE49" s="992"/>
      <c r="CF49" s="992"/>
      <c r="CG49" s="1013"/>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230"/>
    </row>
    <row r="50" spans="1:131" ht="26.25" customHeight="1" x14ac:dyDescent="0.15">
      <c r="A50" s="238">
        <v>23</v>
      </c>
      <c r="B50" s="1029"/>
      <c r="C50" s="1030"/>
      <c r="D50" s="1030"/>
      <c r="E50" s="1030"/>
      <c r="F50" s="1030"/>
      <c r="G50" s="1030"/>
      <c r="H50" s="1030"/>
      <c r="I50" s="1030"/>
      <c r="J50" s="1030"/>
      <c r="K50" s="1030"/>
      <c r="L50" s="1030"/>
      <c r="M50" s="1030"/>
      <c r="N50" s="1030"/>
      <c r="O50" s="1030"/>
      <c r="P50" s="1031"/>
      <c r="Q50" s="1032"/>
      <c r="R50" s="1024"/>
      <c r="S50" s="1024"/>
      <c r="T50" s="1024"/>
      <c r="U50" s="1024"/>
      <c r="V50" s="1024"/>
      <c r="W50" s="1024"/>
      <c r="X50" s="1024"/>
      <c r="Y50" s="1024"/>
      <c r="Z50" s="1024"/>
      <c r="AA50" s="1024"/>
      <c r="AB50" s="1024"/>
      <c r="AC50" s="1024"/>
      <c r="AD50" s="1024"/>
      <c r="AE50" s="1033"/>
      <c r="AF50" s="1034"/>
      <c r="AG50" s="1035"/>
      <c r="AH50" s="1035"/>
      <c r="AI50" s="1035"/>
      <c r="AJ50" s="1036"/>
      <c r="AK50" s="1023"/>
      <c r="AL50" s="1024"/>
      <c r="AM50" s="1024"/>
      <c r="AN50" s="1024"/>
      <c r="AO50" s="1024"/>
      <c r="AP50" s="1024"/>
      <c r="AQ50" s="1024"/>
      <c r="AR50" s="1024"/>
      <c r="AS50" s="1024"/>
      <c r="AT50" s="1024"/>
      <c r="AU50" s="1024"/>
      <c r="AV50" s="1024"/>
      <c r="AW50" s="1024"/>
      <c r="AX50" s="1024"/>
      <c r="AY50" s="1024"/>
      <c r="AZ50" s="1025"/>
      <c r="BA50" s="1025"/>
      <c r="BB50" s="1025"/>
      <c r="BC50" s="1025"/>
      <c r="BD50" s="1025"/>
      <c r="BE50" s="971"/>
      <c r="BF50" s="971"/>
      <c r="BG50" s="971"/>
      <c r="BH50" s="971"/>
      <c r="BI50" s="972"/>
      <c r="BJ50" s="232"/>
      <c r="BK50" s="232"/>
      <c r="BL50" s="232"/>
      <c r="BM50" s="232"/>
      <c r="BN50" s="232"/>
      <c r="BO50" s="241"/>
      <c r="BP50" s="241"/>
      <c r="BQ50" s="238">
        <v>44</v>
      </c>
      <c r="BR50" s="239"/>
      <c r="BS50" s="991"/>
      <c r="BT50" s="992"/>
      <c r="BU50" s="992"/>
      <c r="BV50" s="992"/>
      <c r="BW50" s="992"/>
      <c r="BX50" s="992"/>
      <c r="BY50" s="992"/>
      <c r="BZ50" s="992"/>
      <c r="CA50" s="992"/>
      <c r="CB50" s="992"/>
      <c r="CC50" s="992"/>
      <c r="CD50" s="992"/>
      <c r="CE50" s="992"/>
      <c r="CF50" s="992"/>
      <c r="CG50" s="1013"/>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230"/>
    </row>
    <row r="51" spans="1:131" ht="26.25" customHeight="1" x14ac:dyDescent="0.15">
      <c r="A51" s="238">
        <v>24</v>
      </c>
      <c r="B51" s="1029"/>
      <c r="C51" s="1030"/>
      <c r="D51" s="1030"/>
      <c r="E51" s="1030"/>
      <c r="F51" s="1030"/>
      <c r="G51" s="1030"/>
      <c r="H51" s="1030"/>
      <c r="I51" s="1030"/>
      <c r="J51" s="1030"/>
      <c r="K51" s="1030"/>
      <c r="L51" s="1030"/>
      <c r="M51" s="1030"/>
      <c r="N51" s="1030"/>
      <c r="O51" s="1030"/>
      <c r="P51" s="1031"/>
      <c r="Q51" s="1032"/>
      <c r="R51" s="1024"/>
      <c r="S51" s="1024"/>
      <c r="T51" s="1024"/>
      <c r="U51" s="1024"/>
      <c r="V51" s="1024"/>
      <c r="W51" s="1024"/>
      <c r="X51" s="1024"/>
      <c r="Y51" s="1024"/>
      <c r="Z51" s="1024"/>
      <c r="AA51" s="1024"/>
      <c r="AB51" s="1024"/>
      <c r="AC51" s="1024"/>
      <c r="AD51" s="1024"/>
      <c r="AE51" s="1033"/>
      <c r="AF51" s="1034"/>
      <c r="AG51" s="1035"/>
      <c r="AH51" s="1035"/>
      <c r="AI51" s="1035"/>
      <c r="AJ51" s="1036"/>
      <c r="AK51" s="1023"/>
      <c r="AL51" s="1024"/>
      <c r="AM51" s="1024"/>
      <c r="AN51" s="1024"/>
      <c r="AO51" s="1024"/>
      <c r="AP51" s="1024"/>
      <c r="AQ51" s="1024"/>
      <c r="AR51" s="1024"/>
      <c r="AS51" s="1024"/>
      <c r="AT51" s="1024"/>
      <c r="AU51" s="1024"/>
      <c r="AV51" s="1024"/>
      <c r="AW51" s="1024"/>
      <c r="AX51" s="1024"/>
      <c r="AY51" s="1024"/>
      <c r="AZ51" s="1025"/>
      <c r="BA51" s="1025"/>
      <c r="BB51" s="1025"/>
      <c r="BC51" s="1025"/>
      <c r="BD51" s="1025"/>
      <c r="BE51" s="971"/>
      <c r="BF51" s="971"/>
      <c r="BG51" s="971"/>
      <c r="BH51" s="971"/>
      <c r="BI51" s="972"/>
      <c r="BJ51" s="232"/>
      <c r="BK51" s="232"/>
      <c r="BL51" s="232"/>
      <c r="BM51" s="232"/>
      <c r="BN51" s="232"/>
      <c r="BO51" s="241"/>
      <c r="BP51" s="241"/>
      <c r="BQ51" s="238">
        <v>45</v>
      </c>
      <c r="BR51" s="239"/>
      <c r="BS51" s="991"/>
      <c r="BT51" s="992"/>
      <c r="BU51" s="992"/>
      <c r="BV51" s="992"/>
      <c r="BW51" s="992"/>
      <c r="BX51" s="992"/>
      <c r="BY51" s="992"/>
      <c r="BZ51" s="992"/>
      <c r="CA51" s="992"/>
      <c r="CB51" s="992"/>
      <c r="CC51" s="992"/>
      <c r="CD51" s="992"/>
      <c r="CE51" s="992"/>
      <c r="CF51" s="992"/>
      <c r="CG51" s="1013"/>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230"/>
    </row>
    <row r="52" spans="1:131" ht="26.25" customHeight="1" x14ac:dyDescent="0.15">
      <c r="A52" s="238">
        <v>25</v>
      </c>
      <c r="B52" s="1029"/>
      <c r="C52" s="1030"/>
      <c r="D52" s="1030"/>
      <c r="E52" s="1030"/>
      <c r="F52" s="1030"/>
      <c r="G52" s="1030"/>
      <c r="H52" s="1030"/>
      <c r="I52" s="1030"/>
      <c r="J52" s="1030"/>
      <c r="K52" s="1030"/>
      <c r="L52" s="1030"/>
      <c r="M52" s="1030"/>
      <c r="N52" s="1030"/>
      <c r="O52" s="1030"/>
      <c r="P52" s="1031"/>
      <c r="Q52" s="1032"/>
      <c r="R52" s="1024"/>
      <c r="S52" s="1024"/>
      <c r="T52" s="1024"/>
      <c r="U52" s="1024"/>
      <c r="V52" s="1024"/>
      <c r="W52" s="1024"/>
      <c r="X52" s="1024"/>
      <c r="Y52" s="1024"/>
      <c r="Z52" s="1024"/>
      <c r="AA52" s="1024"/>
      <c r="AB52" s="1024"/>
      <c r="AC52" s="1024"/>
      <c r="AD52" s="1024"/>
      <c r="AE52" s="1033"/>
      <c r="AF52" s="1034"/>
      <c r="AG52" s="1035"/>
      <c r="AH52" s="1035"/>
      <c r="AI52" s="1035"/>
      <c r="AJ52" s="1036"/>
      <c r="AK52" s="1023"/>
      <c r="AL52" s="1024"/>
      <c r="AM52" s="1024"/>
      <c r="AN52" s="1024"/>
      <c r="AO52" s="1024"/>
      <c r="AP52" s="1024"/>
      <c r="AQ52" s="1024"/>
      <c r="AR52" s="1024"/>
      <c r="AS52" s="1024"/>
      <c r="AT52" s="1024"/>
      <c r="AU52" s="1024"/>
      <c r="AV52" s="1024"/>
      <c r="AW52" s="1024"/>
      <c r="AX52" s="1024"/>
      <c r="AY52" s="1024"/>
      <c r="AZ52" s="1025"/>
      <c r="BA52" s="1025"/>
      <c r="BB52" s="1025"/>
      <c r="BC52" s="1025"/>
      <c r="BD52" s="1025"/>
      <c r="BE52" s="971"/>
      <c r="BF52" s="971"/>
      <c r="BG52" s="971"/>
      <c r="BH52" s="971"/>
      <c r="BI52" s="972"/>
      <c r="BJ52" s="232"/>
      <c r="BK52" s="232"/>
      <c r="BL52" s="232"/>
      <c r="BM52" s="232"/>
      <c r="BN52" s="232"/>
      <c r="BO52" s="241"/>
      <c r="BP52" s="241"/>
      <c r="BQ52" s="238">
        <v>46</v>
      </c>
      <c r="BR52" s="239"/>
      <c r="BS52" s="991"/>
      <c r="BT52" s="992"/>
      <c r="BU52" s="992"/>
      <c r="BV52" s="992"/>
      <c r="BW52" s="992"/>
      <c r="BX52" s="992"/>
      <c r="BY52" s="992"/>
      <c r="BZ52" s="992"/>
      <c r="CA52" s="992"/>
      <c r="CB52" s="992"/>
      <c r="CC52" s="992"/>
      <c r="CD52" s="992"/>
      <c r="CE52" s="992"/>
      <c r="CF52" s="992"/>
      <c r="CG52" s="1013"/>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230"/>
    </row>
    <row r="53" spans="1:131" ht="26.25" customHeight="1" x14ac:dyDescent="0.15">
      <c r="A53" s="238">
        <v>26</v>
      </c>
      <c r="B53" s="1029"/>
      <c r="C53" s="1030"/>
      <c r="D53" s="1030"/>
      <c r="E53" s="1030"/>
      <c r="F53" s="1030"/>
      <c r="G53" s="1030"/>
      <c r="H53" s="1030"/>
      <c r="I53" s="1030"/>
      <c r="J53" s="1030"/>
      <c r="K53" s="1030"/>
      <c r="L53" s="1030"/>
      <c r="M53" s="1030"/>
      <c r="N53" s="1030"/>
      <c r="O53" s="1030"/>
      <c r="P53" s="1031"/>
      <c r="Q53" s="1032"/>
      <c r="R53" s="1024"/>
      <c r="S53" s="1024"/>
      <c r="T53" s="1024"/>
      <c r="U53" s="1024"/>
      <c r="V53" s="1024"/>
      <c r="W53" s="1024"/>
      <c r="X53" s="1024"/>
      <c r="Y53" s="1024"/>
      <c r="Z53" s="1024"/>
      <c r="AA53" s="1024"/>
      <c r="AB53" s="1024"/>
      <c r="AC53" s="1024"/>
      <c r="AD53" s="1024"/>
      <c r="AE53" s="1033"/>
      <c r="AF53" s="1034"/>
      <c r="AG53" s="1035"/>
      <c r="AH53" s="1035"/>
      <c r="AI53" s="1035"/>
      <c r="AJ53" s="1036"/>
      <c r="AK53" s="1023"/>
      <c r="AL53" s="1024"/>
      <c r="AM53" s="1024"/>
      <c r="AN53" s="1024"/>
      <c r="AO53" s="1024"/>
      <c r="AP53" s="1024"/>
      <c r="AQ53" s="1024"/>
      <c r="AR53" s="1024"/>
      <c r="AS53" s="1024"/>
      <c r="AT53" s="1024"/>
      <c r="AU53" s="1024"/>
      <c r="AV53" s="1024"/>
      <c r="AW53" s="1024"/>
      <c r="AX53" s="1024"/>
      <c r="AY53" s="1024"/>
      <c r="AZ53" s="1025"/>
      <c r="BA53" s="1025"/>
      <c r="BB53" s="1025"/>
      <c r="BC53" s="1025"/>
      <c r="BD53" s="1025"/>
      <c r="BE53" s="971"/>
      <c r="BF53" s="971"/>
      <c r="BG53" s="971"/>
      <c r="BH53" s="971"/>
      <c r="BI53" s="972"/>
      <c r="BJ53" s="232"/>
      <c r="BK53" s="232"/>
      <c r="BL53" s="232"/>
      <c r="BM53" s="232"/>
      <c r="BN53" s="232"/>
      <c r="BO53" s="241"/>
      <c r="BP53" s="241"/>
      <c r="BQ53" s="238">
        <v>47</v>
      </c>
      <c r="BR53" s="239"/>
      <c r="BS53" s="991"/>
      <c r="BT53" s="992"/>
      <c r="BU53" s="992"/>
      <c r="BV53" s="992"/>
      <c r="BW53" s="992"/>
      <c r="BX53" s="992"/>
      <c r="BY53" s="992"/>
      <c r="BZ53" s="992"/>
      <c r="CA53" s="992"/>
      <c r="CB53" s="992"/>
      <c r="CC53" s="992"/>
      <c r="CD53" s="992"/>
      <c r="CE53" s="992"/>
      <c r="CF53" s="992"/>
      <c r="CG53" s="1013"/>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230"/>
    </row>
    <row r="54" spans="1:131" ht="26.25" customHeight="1" x14ac:dyDescent="0.15">
      <c r="A54" s="238">
        <v>27</v>
      </c>
      <c r="B54" s="1029"/>
      <c r="C54" s="1030"/>
      <c r="D54" s="1030"/>
      <c r="E54" s="1030"/>
      <c r="F54" s="1030"/>
      <c r="G54" s="1030"/>
      <c r="H54" s="1030"/>
      <c r="I54" s="1030"/>
      <c r="J54" s="1030"/>
      <c r="K54" s="1030"/>
      <c r="L54" s="1030"/>
      <c r="M54" s="1030"/>
      <c r="N54" s="1030"/>
      <c r="O54" s="1030"/>
      <c r="P54" s="1031"/>
      <c r="Q54" s="1032"/>
      <c r="R54" s="1024"/>
      <c r="S54" s="1024"/>
      <c r="T54" s="1024"/>
      <c r="U54" s="1024"/>
      <c r="V54" s="1024"/>
      <c r="W54" s="1024"/>
      <c r="X54" s="1024"/>
      <c r="Y54" s="1024"/>
      <c r="Z54" s="1024"/>
      <c r="AA54" s="1024"/>
      <c r="AB54" s="1024"/>
      <c r="AC54" s="1024"/>
      <c r="AD54" s="1024"/>
      <c r="AE54" s="1033"/>
      <c r="AF54" s="1034"/>
      <c r="AG54" s="1035"/>
      <c r="AH54" s="1035"/>
      <c r="AI54" s="1035"/>
      <c r="AJ54" s="1036"/>
      <c r="AK54" s="1023"/>
      <c r="AL54" s="1024"/>
      <c r="AM54" s="1024"/>
      <c r="AN54" s="1024"/>
      <c r="AO54" s="1024"/>
      <c r="AP54" s="1024"/>
      <c r="AQ54" s="1024"/>
      <c r="AR54" s="1024"/>
      <c r="AS54" s="1024"/>
      <c r="AT54" s="1024"/>
      <c r="AU54" s="1024"/>
      <c r="AV54" s="1024"/>
      <c r="AW54" s="1024"/>
      <c r="AX54" s="1024"/>
      <c r="AY54" s="1024"/>
      <c r="AZ54" s="1025"/>
      <c r="BA54" s="1025"/>
      <c r="BB54" s="1025"/>
      <c r="BC54" s="1025"/>
      <c r="BD54" s="1025"/>
      <c r="BE54" s="971"/>
      <c r="BF54" s="971"/>
      <c r="BG54" s="971"/>
      <c r="BH54" s="971"/>
      <c r="BI54" s="972"/>
      <c r="BJ54" s="232"/>
      <c r="BK54" s="232"/>
      <c r="BL54" s="232"/>
      <c r="BM54" s="232"/>
      <c r="BN54" s="232"/>
      <c r="BO54" s="241"/>
      <c r="BP54" s="241"/>
      <c r="BQ54" s="238">
        <v>48</v>
      </c>
      <c r="BR54" s="239"/>
      <c r="BS54" s="991"/>
      <c r="BT54" s="992"/>
      <c r="BU54" s="992"/>
      <c r="BV54" s="992"/>
      <c r="BW54" s="992"/>
      <c r="BX54" s="992"/>
      <c r="BY54" s="992"/>
      <c r="BZ54" s="992"/>
      <c r="CA54" s="992"/>
      <c r="CB54" s="992"/>
      <c r="CC54" s="992"/>
      <c r="CD54" s="992"/>
      <c r="CE54" s="992"/>
      <c r="CF54" s="992"/>
      <c r="CG54" s="1013"/>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230"/>
    </row>
    <row r="55" spans="1:131" ht="26.25" customHeight="1" x14ac:dyDescent="0.15">
      <c r="A55" s="238">
        <v>28</v>
      </c>
      <c r="B55" s="1029"/>
      <c r="C55" s="1030"/>
      <c r="D55" s="1030"/>
      <c r="E55" s="1030"/>
      <c r="F55" s="1030"/>
      <c r="G55" s="1030"/>
      <c r="H55" s="1030"/>
      <c r="I55" s="1030"/>
      <c r="J55" s="1030"/>
      <c r="K55" s="1030"/>
      <c r="L55" s="1030"/>
      <c r="M55" s="1030"/>
      <c r="N55" s="1030"/>
      <c r="O55" s="1030"/>
      <c r="P55" s="1031"/>
      <c r="Q55" s="1032"/>
      <c r="R55" s="1024"/>
      <c r="S55" s="1024"/>
      <c r="T55" s="1024"/>
      <c r="U55" s="1024"/>
      <c r="V55" s="1024"/>
      <c r="W55" s="1024"/>
      <c r="X55" s="1024"/>
      <c r="Y55" s="1024"/>
      <c r="Z55" s="1024"/>
      <c r="AA55" s="1024"/>
      <c r="AB55" s="1024"/>
      <c r="AC55" s="1024"/>
      <c r="AD55" s="1024"/>
      <c r="AE55" s="1033"/>
      <c r="AF55" s="1034"/>
      <c r="AG55" s="1035"/>
      <c r="AH55" s="1035"/>
      <c r="AI55" s="1035"/>
      <c r="AJ55" s="1036"/>
      <c r="AK55" s="1023"/>
      <c r="AL55" s="1024"/>
      <c r="AM55" s="1024"/>
      <c r="AN55" s="1024"/>
      <c r="AO55" s="1024"/>
      <c r="AP55" s="1024"/>
      <c r="AQ55" s="1024"/>
      <c r="AR55" s="1024"/>
      <c r="AS55" s="1024"/>
      <c r="AT55" s="1024"/>
      <c r="AU55" s="1024"/>
      <c r="AV55" s="1024"/>
      <c r="AW55" s="1024"/>
      <c r="AX55" s="1024"/>
      <c r="AY55" s="1024"/>
      <c r="AZ55" s="1025"/>
      <c r="BA55" s="1025"/>
      <c r="BB55" s="1025"/>
      <c r="BC55" s="1025"/>
      <c r="BD55" s="1025"/>
      <c r="BE55" s="971"/>
      <c r="BF55" s="971"/>
      <c r="BG55" s="971"/>
      <c r="BH55" s="971"/>
      <c r="BI55" s="972"/>
      <c r="BJ55" s="232"/>
      <c r="BK55" s="232"/>
      <c r="BL55" s="232"/>
      <c r="BM55" s="232"/>
      <c r="BN55" s="232"/>
      <c r="BO55" s="241"/>
      <c r="BP55" s="241"/>
      <c r="BQ55" s="238">
        <v>49</v>
      </c>
      <c r="BR55" s="239"/>
      <c r="BS55" s="991"/>
      <c r="BT55" s="992"/>
      <c r="BU55" s="992"/>
      <c r="BV55" s="992"/>
      <c r="BW55" s="992"/>
      <c r="BX55" s="992"/>
      <c r="BY55" s="992"/>
      <c r="BZ55" s="992"/>
      <c r="CA55" s="992"/>
      <c r="CB55" s="992"/>
      <c r="CC55" s="992"/>
      <c r="CD55" s="992"/>
      <c r="CE55" s="992"/>
      <c r="CF55" s="992"/>
      <c r="CG55" s="1013"/>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230"/>
    </row>
    <row r="56" spans="1:131" ht="26.25" customHeight="1" x14ac:dyDescent="0.15">
      <c r="A56" s="238">
        <v>29</v>
      </c>
      <c r="B56" s="1029"/>
      <c r="C56" s="1030"/>
      <c r="D56" s="1030"/>
      <c r="E56" s="1030"/>
      <c r="F56" s="1030"/>
      <c r="G56" s="1030"/>
      <c r="H56" s="1030"/>
      <c r="I56" s="1030"/>
      <c r="J56" s="1030"/>
      <c r="K56" s="1030"/>
      <c r="L56" s="1030"/>
      <c r="M56" s="1030"/>
      <c r="N56" s="1030"/>
      <c r="O56" s="1030"/>
      <c r="P56" s="1031"/>
      <c r="Q56" s="1032"/>
      <c r="R56" s="1024"/>
      <c r="S56" s="1024"/>
      <c r="T56" s="1024"/>
      <c r="U56" s="1024"/>
      <c r="V56" s="1024"/>
      <c r="W56" s="1024"/>
      <c r="X56" s="1024"/>
      <c r="Y56" s="1024"/>
      <c r="Z56" s="1024"/>
      <c r="AA56" s="1024"/>
      <c r="AB56" s="1024"/>
      <c r="AC56" s="1024"/>
      <c r="AD56" s="1024"/>
      <c r="AE56" s="1033"/>
      <c r="AF56" s="1034"/>
      <c r="AG56" s="1035"/>
      <c r="AH56" s="1035"/>
      <c r="AI56" s="1035"/>
      <c r="AJ56" s="1036"/>
      <c r="AK56" s="1023"/>
      <c r="AL56" s="1024"/>
      <c r="AM56" s="1024"/>
      <c r="AN56" s="1024"/>
      <c r="AO56" s="1024"/>
      <c r="AP56" s="1024"/>
      <c r="AQ56" s="1024"/>
      <c r="AR56" s="1024"/>
      <c r="AS56" s="1024"/>
      <c r="AT56" s="1024"/>
      <c r="AU56" s="1024"/>
      <c r="AV56" s="1024"/>
      <c r="AW56" s="1024"/>
      <c r="AX56" s="1024"/>
      <c r="AY56" s="1024"/>
      <c r="AZ56" s="1025"/>
      <c r="BA56" s="1025"/>
      <c r="BB56" s="1025"/>
      <c r="BC56" s="1025"/>
      <c r="BD56" s="1025"/>
      <c r="BE56" s="971"/>
      <c r="BF56" s="971"/>
      <c r="BG56" s="971"/>
      <c r="BH56" s="971"/>
      <c r="BI56" s="972"/>
      <c r="BJ56" s="232"/>
      <c r="BK56" s="232"/>
      <c r="BL56" s="232"/>
      <c r="BM56" s="232"/>
      <c r="BN56" s="232"/>
      <c r="BO56" s="241"/>
      <c r="BP56" s="241"/>
      <c r="BQ56" s="238">
        <v>50</v>
      </c>
      <c r="BR56" s="239"/>
      <c r="BS56" s="991"/>
      <c r="BT56" s="992"/>
      <c r="BU56" s="992"/>
      <c r="BV56" s="992"/>
      <c r="BW56" s="992"/>
      <c r="BX56" s="992"/>
      <c r="BY56" s="992"/>
      <c r="BZ56" s="992"/>
      <c r="CA56" s="992"/>
      <c r="CB56" s="992"/>
      <c r="CC56" s="992"/>
      <c r="CD56" s="992"/>
      <c r="CE56" s="992"/>
      <c r="CF56" s="992"/>
      <c r="CG56" s="1013"/>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230"/>
    </row>
    <row r="57" spans="1:131" ht="26.25" customHeight="1" x14ac:dyDescent="0.15">
      <c r="A57" s="238">
        <v>30</v>
      </c>
      <c r="B57" s="1029"/>
      <c r="C57" s="1030"/>
      <c r="D57" s="1030"/>
      <c r="E57" s="1030"/>
      <c r="F57" s="1030"/>
      <c r="G57" s="1030"/>
      <c r="H57" s="1030"/>
      <c r="I57" s="1030"/>
      <c r="J57" s="1030"/>
      <c r="K57" s="1030"/>
      <c r="L57" s="1030"/>
      <c r="M57" s="1030"/>
      <c r="N57" s="1030"/>
      <c r="O57" s="1030"/>
      <c r="P57" s="1031"/>
      <c r="Q57" s="1032"/>
      <c r="R57" s="1024"/>
      <c r="S57" s="1024"/>
      <c r="T57" s="1024"/>
      <c r="U57" s="1024"/>
      <c r="V57" s="1024"/>
      <c r="W57" s="1024"/>
      <c r="X57" s="1024"/>
      <c r="Y57" s="1024"/>
      <c r="Z57" s="1024"/>
      <c r="AA57" s="1024"/>
      <c r="AB57" s="1024"/>
      <c r="AC57" s="1024"/>
      <c r="AD57" s="1024"/>
      <c r="AE57" s="1033"/>
      <c r="AF57" s="1034"/>
      <c r="AG57" s="1035"/>
      <c r="AH57" s="1035"/>
      <c r="AI57" s="1035"/>
      <c r="AJ57" s="1036"/>
      <c r="AK57" s="1023"/>
      <c r="AL57" s="1024"/>
      <c r="AM57" s="1024"/>
      <c r="AN57" s="1024"/>
      <c r="AO57" s="1024"/>
      <c r="AP57" s="1024"/>
      <c r="AQ57" s="1024"/>
      <c r="AR57" s="1024"/>
      <c r="AS57" s="1024"/>
      <c r="AT57" s="1024"/>
      <c r="AU57" s="1024"/>
      <c r="AV57" s="1024"/>
      <c r="AW57" s="1024"/>
      <c r="AX57" s="1024"/>
      <c r="AY57" s="1024"/>
      <c r="AZ57" s="1025"/>
      <c r="BA57" s="1025"/>
      <c r="BB57" s="1025"/>
      <c r="BC57" s="1025"/>
      <c r="BD57" s="1025"/>
      <c r="BE57" s="971"/>
      <c r="BF57" s="971"/>
      <c r="BG57" s="971"/>
      <c r="BH57" s="971"/>
      <c r="BI57" s="972"/>
      <c r="BJ57" s="232"/>
      <c r="BK57" s="232"/>
      <c r="BL57" s="232"/>
      <c r="BM57" s="232"/>
      <c r="BN57" s="232"/>
      <c r="BO57" s="241"/>
      <c r="BP57" s="241"/>
      <c r="BQ57" s="238">
        <v>51</v>
      </c>
      <c r="BR57" s="239"/>
      <c r="BS57" s="991"/>
      <c r="BT57" s="992"/>
      <c r="BU57" s="992"/>
      <c r="BV57" s="992"/>
      <c r="BW57" s="992"/>
      <c r="BX57" s="992"/>
      <c r="BY57" s="992"/>
      <c r="BZ57" s="992"/>
      <c r="CA57" s="992"/>
      <c r="CB57" s="992"/>
      <c r="CC57" s="992"/>
      <c r="CD57" s="992"/>
      <c r="CE57" s="992"/>
      <c r="CF57" s="992"/>
      <c r="CG57" s="1013"/>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230"/>
    </row>
    <row r="58" spans="1:131" ht="26.25" customHeight="1" x14ac:dyDescent="0.15">
      <c r="A58" s="238">
        <v>31</v>
      </c>
      <c r="B58" s="1029"/>
      <c r="C58" s="1030"/>
      <c r="D58" s="1030"/>
      <c r="E58" s="1030"/>
      <c r="F58" s="1030"/>
      <c r="G58" s="1030"/>
      <c r="H58" s="1030"/>
      <c r="I58" s="1030"/>
      <c r="J58" s="1030"/>
      <c r="K58" s="1030"/>
      <c r="L58" s="1030"/>
      <c r="M58" s="1030"/>
      <c r="N58" s="1030"/>
      <c r="O58" s="1030"/>
      <c r="P58" s="1031"/>
      <c r="Q58" s="1032"/>
      <c r="R58" s="1024"/>
      <c r="S58" s="1024"/>
      <c r="T58" s="1024"/>
      <c r="U58" s="1024"/>
      <c r="V58" s="1024"/>
      <c r="W58" s="1024"/>
      <c r="X58" s="1024"/>
      <c r="Y58" s="1024"/>
      <c r="Z58" s="1024"/>
      <c r="AA58" s="1024"/>
      <c r="AB58" s="1024"/>
      <c r="AC58" s="1024"/>
      <c r="AD58" s="1024"/>
      <c r="AE58" s="1033"/>
      <c r="AF58" s="1034"/>
      <c r="AG58" s="1035"/>
      <c r="AH58" s="1035"/>
      <c r="AI58" s="1035"/>
      <c r="AJ58" s="1036"/>
      <c r="AK58" s="1023"/>
      <c r="AL58" s="1024"/>
      <c r="AM58" s="1024"/>
      <c r="AN58" s="1024"/>
      <c r="AO58" s="1024"/>
      <c r="AP58" s="1024"/>
      <c r="AQ58" s="1024"/>
      <c r="AR58" s="1024"/>
      <c r="AS58" s="1024"/>
      <c r="AT58" s="1024"/>
      <c r="AU58" s="1024"/>
      <c r="AV58" s="1024"/>
      <c r="AW58" s="1024"/>
      <c r="AX58" s="1024"/>
      <c r="AY58" s="1024"/>
      <c r="AZ58" s="1025"/>
      <c r="BA58" s="1025"/>
      <c r="BB58" s="1025"/>
      <c r="BC58" s="1025"/>
      <c r="BD58" s="1025"/>
      <c r="BE58" s="971"/>
      <c r="BF58" s="971"/>
      <c r="BG58" s="971"/>
      <c r="BH58" s="971"/>
      <c r="BI58" s="972"/>
      <c r="BJ58" s="232"/>
      <c r="BK58" s="232"/>
      <c r="BL58" s="232"/>
      <c r="BM58" s="232"/>
      <c r="BN58" s="232"/>
      <c r="BO58" s="241"/>
      <c r="BP58" s="241"/>
      <c r="BQ58" s="238">
        <v>52</v>
      </c>
      <c r="BR58" s="239"/>
      <c r="BS58" s="991"/>
      <c r="BT58" s="992"/>
      <c r="BU58" s="992"/>
      <c r="BV58" s="992"/>
      <c r="BW58" s="992"/>
      <c r="BX58" s="992"/>
      <c r="BY58" s="992"/>
      <c r="BZ58" s="992"/>
      <c r="CA58" s="992"/>
      <c r="CB58" s="992"/>
      <c r="CC58" s="992"/>
      <c r="CD58" s="992"/>
      <c r="CE58" s="992"/>
      <c r="CF58" s="992"/>
      <c r="CG58" s="1013"/>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230"/>
    </row>
    <row r="59" spans="1:131" ht="26.25" customHeight="1" x14ac:dyDescent="0.15">
      <c r="A59" s="238">
        <v>32</v>
      </c>
      <c r="B59" s="1029"/>
      <c r="C59" s="1030"/>
      <c r="D59" s="1030"/>
      <c r="E59" s="1030"/>
      <c r="F59" s="1030"/>
      <c r="G59" s="1030"/>
      <c r="H59" s="1030"/>
      <c r="I59" s="1030"/>
      <c r="J59" s="1030"/>
      <c r="K59" s="1030"/>
      <c r="L59" s="1030"/>
      <c r="M59" s="1030"/>
      <c r="N59" s="1030"/>
      <c r="O59" s="1030"/>
      <c r="P59" s="1031"/>
      <c r="Q59" s="1032"/>
      <c r="R59" s="1024"/>
      <c r="S59" s="1024"/>
      <c r="T59" s="1024"/>
      <c r="U59" s="1024"/>
      <c r="V59" s="1024"/>
      <c r="W59" s="1024"/>
      <c r="X59" s="1024"/>
      <c r="Y59" s="1024"/>
      <c r="Z59" s="1024"/>
      <c r="AA59" s="1024"/>
      <c r="AB59" s="1024"/>
      <c r="AC59" s="1024"/>
      <c r="AD59" s="1024"/>
      <c r="AE59" s="1033"/>
      <c r="AF59" s="1034"/>
      <c r="AG59" s="1035"/>
      <c r="AH59" s="1035"/>
      <c r="AI59" s="1035"/>
      <c r="AJ59" s="1036"/>
      <c r="AK59" s="1023"/>
      <c r="AL59" s="1024"/>
      <c r="AM59" s="1024"/>
      <c r="AN59" s="1024"/>
      <c r="AO59" s="1024"/>
      <c r="AP59" s="1024"/>
      <c r="AQ59" s="1024"/>
      <c r="AR59" s="1024"/>
      <c r="AS59" s="1024"/>
      <c r="AT59" s="1024"/>
      <c r="AU59" s="1024"/>
      <c r="AV59" s="1024"/>
      <c r="AW59" s="1024"/>
      <c r="AX59" s="1024"/>
      <c r="AY59" s="1024"/>
      <c r="AZ59" s="1025"/>
      <c r="BA59" s="1025"/>
      <c r="BB59" s="1025"/>
      <c r="BC59" s="1025"/>
      <c r="BD59" s="1025"/>
      <c r="BE59" s="971"/>
      <c r="BF59" s="971"/>
      <c r="BG59" s="971"/>
      <c r="BH59" s="971"/>
      <c r="BI59" s="972"/>
      <c r="BJ59" s="232"/>
      <c r="BK59" s="232"/>
      <c r="BL59" s="232"/>
      <c r="BM59" s="232"/>
      <c r="BN59" s="232"/>
      <c r="BO59" s="241"/>
      <c r="BP59" s="241"/>
      <c r="BQ59" s="238">
        <v>53</v>
      </c>
      <c r="BR59" s="239"/>
      <c r="BS59" s="991"/>
      <c r="BT59" s="992"/>
      <c r="BU59" s="992"/>
      <c r="BV59" s="992"/>
      <c r="BW59" s="992"/>
      <c r="BX59" s="992"/>
      <c r="BY59" s="992"/>
      <c r="BZ59" s="992"/>
      <c r="CA59" s="992"/>
      <c r="CB59" s="992"/>
      <c r="CC59" s="992"/>
      <c r="CD59" s="992"/>
      <c r="CE59" s="992"/>
      <c r="CF59" s="992"/>
      <c r="CG59" s="1013"/>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230"/>
    </row>
    <row r="60" spans="1:131" ht="26.25" customHeight="1" x14ac:dyDescent="0.15">
      <c r="A60" s="238">
        <v>33</v>
      </c>
      <c r="B60" s="1029"/>
      <c r="C60" s="1030"/>
      <c r="D60" s="1030"/>
      <c r="E60" s="1030"/>
      <c r="F60" s="1030"/>
      <c r="G60" s="1030"/>
      <c r="H60" s="1030"/>
      <c r="I60" s="1030"/>
      <c r="J60" s="1030"/>
      <c r="K60" s="1030"/>
      <c r="L60" s="1030"/>
      <c r="M60" s="1030"/>
      <c r="N60" s="1030"/>
      <c r="O60" s="1030"/>
      <c r="P60" s="1031"/>
      <c r="Q60" s="1032"/>
      <c r="R60" s="1024"/>
      <c r="S60" s="1024"/>
      <c r="T60" s="1024"/>
      <c r="U60" s="1024"/>
      <c r="V60" s="1024"/>
      <c r="W60" s="1024"/>
      <c r="X60" s="1024"/>
      <c r="Y60" s="1024"/>
      <c r="Z60" s="1024"/>
      <c r="AA60" s="1024"/>
      <c r="AB60" s="1024"/>
      <c r="AC60" s="1024"/>
      <c r="AD60" s="1024"/>
      <c r="AE60" s="1033"/>
      <c r="AF60" s="1034"/>
      <c r="AG60" s="1035"/>
      <c r="AH60" s="1035"/>
      <c r="AI60" s="1035"/>
      <c r="AJ60" s="1036"/>
      <c r="AK60" s="1023"/>
      <c r="AL60" s="1024"/>
      <c r="AM60" s="1024"/>
      <c r="AN60" s="1024"/>
      <c r="AO60" s="1024"/>
      <c r="AP60" s="1024"/>
      <c r="AQ60" s="1024"/>
      <c r="AR60" s="1024"/>
      <c r="AS60" s="1024"/>
      <c r="AT60" s="1024"/>
      <c r="AU60" s="1024"/>
      <c r="AV60" s="1024"/>
      <c r="AW60" s="1024"/>
      <c r="AX60" s="1024"/>
      <c r="AY60" s="1024"/>
      <c r="AZ60" s="1025"/>
      <c r="BA60" s="1025"/>
      <c r="BB60" s="1025"/>
      <c r="BC60" s="1025"/>
      <c r="BD60" s="1025"/>
      <c r="BE60" s="971"/>
      <c r="BF60" s="971"/>
      <c r="BG60" s="971"/>
      <c r="BH60" s="971"/>
      <c r="BI60" s="972"/>
      <c r="BJ60" s="232"/>
      <c r="BK60" s="232"/>
      <c r="BL60" s="232"/>
      <c r="BM60" s="232"/>
      <c r="BN60" s="232"/>
      <c r="BO60" s="241"/>
      <c r="BP60" s="241"/>
      <c r="BQ60" s="238">
        <v>54</v>
      </c>
      <c r="BR60" s="239"/>
      <c r="BS60" s="991"/>
      <c r="BT60" s="992"/>
      <c r="BU60" s="992"/>
      <c r="BV60" s="992"/>
      <c r="BW60" s="992"/>
      <c r="BX60" s="992"/>
      <c r="BY60" s="992"/>
      <c r="BZ60" s="992"/>
      <c r="CA60" s="992"/>
      <c r="CB60" s="992"/>
      <c r="CC60" s="992"/>
      <c r="CD60" s="992"/>
      <c r="CE60" s="992"/>
      <c r="CF60" s="992"/>
      <c r="CG60" s="1013"/>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230"/>
    </row>
    <row r="61" spans="1:131" ht="26.25" customHeight="1" thickBot="1" x14ac:dyDescent="0.2">
      <c r="A61" s="238">
        <v>34</v>
      </c>
      <c r="B61" s="1029"/>
      <c r="C61" s="1030"/>
      <c r="D61" s="1030"/>
      <c r="E61" s="1030"/>
      <c r="F61" s="1030"/>
      <c r="G61" s="1030"/>
      <c r="H61" s="1030"/>
      <c r="I61" s="1030"/>
      <c r="J61" s="1030"/>
      <c r="K61" s="1030"/>
      <c r="L61" s="1030"/>
      <c r="M61" s="1030"/>
      <c r="N61" s="1030"/>
      <c r="O61" s="1030"/>
      <c r="P61" s="1031"/>
      <c r="Q61" s="1032"/>
      <c r="R61" s="1024"/>
      <c r="S61" s="1024"/>
      <c r="T61" s="1024"/>
      <c r="U61" s="1024"/>
      <c r="V61" s="1024"/>
      <c r="W61" s="1024"/>
      <c r="X61" s="1024"/>
      <c r="Y61" s="1024"/>
      <c r="Z61" s="1024"/>
      <c r="AA61" s="1024"/>
      <c r="AB61" s="1024"/>
      <c r="AC61" s="1024"/>
      <c r="AD61" s="1024"/>
      <c r="AE61" s="1033"/>
      <c r="AF61" s="1034"/>
      <c r="AG61" s="1035"/>
      <c r="AH61" s="1035"/>
      <c r="AI61" s="1035"/>
      <c r="AJ61" s="1036"/>
      <c r="AK61" s="1023"/>
      <c r="AL61" s="1024"/>
      <c r="AM61" s="1024"/>
      <c r="AN61" s="1024"/>
      <c r="AO61" s="1024"/>
      <c r="AP61" s="1024"/>
      <c r="AQ61" s="1024"/>
      <c r="AR61" s="1024"/>
      <c r="AS61" s="1024"/>
      <c r="AT61" s="1024"/>
      <c r="AU61" s="1024"/>
      <c r="AV61" s="1024"/>
      <c r="AW61" s="1024"/>
      <c r="AX61" s="1024"/>
      <c r="AY61" s="1024"/>
      <c r="AZ61" s="1025"/>
      <c r="BA61" s="1025"/>
      <c r="BB61" s="1025"/>
      <c r="BC61" s="1025"/>
      <c r="BD61" s="1025"/>
      <c r="BE61" s="971"/>
      <c r="BF61" s="971"/>
      <c r="BG61" s="971"/>
      <c r="BH61" s="971"/>
      <c r="BI61" s="972"/>
      <c r="BJ61" s="232"/>
      <c r="BK61" s="232"/>
      <c r="BL61" s="232"/>
      <c r="BM61" s="232"/>
      <c r="BN61" s="232"/>
      <c r="BO61" s="241"/>
      <c r="BP61" s="241"/>
      <c r="BQ61" s="238">
        <v>55</v>
      </c>
      <c r="BR61" s="239"/>
      <c r="BS61" s="991"/>
      <c r="BT61" s="992"/>
      <c r="BU61" s="992"/>
      <c r="BV61" s="992"/>
      <c r="BW61" s="992"/>
      <c r="BX61" s="992"/>
      <c r="BY61" s="992"/>
      <c r="BZ61" s="992"/>
      <c r="CA61" s="992"/>
      <c r="CB61" s="992"/>
      <c r="CC61" s="992"/>
      <c r="CD61" s="992"/>
      <c r="CE61" s="992"/>
      <c r="CF61" s="992"/>
      <c r="CG61" s="1013"/>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230"/>
    </row>
    <row r="62" spans="1:131" ht="26.25" customHeight="1" x14ac:dyDescent="0.15">
      <c r="A62" s="238">
        <v>35</v>
      </c>
      <c r="B62" s="1029"/>
      <c r="C62" s="1030"/>
      <c r="D62" s="1030"/>
      <c r="E62" s="1030"/>
      <c r="F62" s="1030"/>
      <c r="G62" s="1030"/>
      <c r="H62" s="1030"/>
      <c r="I62" s="1030"/>
      <c r="J62" s="1030"/>
      <c r="K62" s="1030"/>
      <c r="L62" s="1030"/>
      <c r="M62" s="1030"/>
      <c r="N62" s="1030"/>
      <c r="O62" s="1030"/>
      <c r="P62" s="1031"/>
      <c r="Q62" s="1032"/>
      <c r="R62" s="1024"/>
      <c r="S62" s="1024"/>
      <c r="T62" s="1024"/>
      <c r="U62" s="1024"/>
      <c r="V62" s="1024"/>
      <c r="W62" s="1024"/>
      <c r="X62" s="1024"/>
      <c r="Y62" s="1024"/>
      <c r="Z62" s="1024"/>
      <c r="AA62" s="1024"/>
      <c r="AB62" s="1024"/>
      <c r="AC62" s="1024"/>
      <c r="AD62" s="1024"/>
      <c r="AE62" s="1033"/>
      <c r="AF62" s="1034"/>
      <c r="AG62" s="1035"/>
      <c r="AH62" s="1035"/>
      <c r="AI62" s="1035"/>
      <c r="AJ62" s="1036"/>
      <c r="AK62" s="1023"/>
      <c r="AL62" s="1024"/>
      <c r="AM62" s="1024"/>
      <c r="AN62" s="1024"/>
      <c r="AO62" s="1024"/>
      <c r="AP62" s="1024"/>
      <c r="AQ62" s="1024"/>
      <c r="AR62" s="1024"/>
      <c r="AS62" s="1024"/>
      <c r="AT62" s="1024"/>
      <c r="AU62" s="1024"/>
      <c r="AV62" s="1024"/>
      <c r="AW62" s="1024"/>
      <c r="AX62" s="1024"/>
      <c r="AY62" s="1024"/>
      <c r="AZ62" s="1025"/>
      <c r="BA62" s="1025"/>
      <c r="BB62" s="1025"/>
      <c r="BC62" s="1025"/>
      <c r="BD62" s="1025"/>
      <c r="BE62" s="971"/>
      <c r="BF62" s="971"/>
      <c r="BG62" s="971"/>
      <c r="BH62" s="971"/>
      <c r="BI62" s="972"/>
      <c r="BJ62" s="1026" t="s">
        <v>397</v>
      </c>
      <c r="BK62" s="1027"/>
      <c r="BL62" s="1027"/>
      <c r="BM62" s="1027"/>
      <c r="BN62" s="1028"/>
      <c r="BO62" s="241"/>
      <c r="BP62" s="241"/>
      <c r="BQ62" s="238">
        <v>56</v>
      </c>
      <c r="BR62" s="239"/>
      <c r="BS62" s="991"/>
      <c r="BT62" s="992"/>
      <c r="BU62" s="992"/>
      <c r="BV62" s="992"/>
      <c r="BW62" s="992"/>
      <c r="BX62" s="992"/>
      <c r="BY62" s="992"/>
      <c r="BZ62" s="992"/>
      <c r="CA62" s="992"/>
      <c r="CB62" s="992"/>
      <c r="CC62" s="992"/>
      <c r="CD62" s="992"/>
      <c r="CE62" s="992"/>
      <c r="CF62" s="992"/>
      <c r="CG62" s="1013"/>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230"/>
    </row>
    <row r="63" spans="1:131" ht="26.25" customHeight="1" thickBot="1" x14ac:dyDescent="0.2">
      <c r="A63" s="240" t="s">
        <v>377</v>
      </c>
      <c r="B63" s="948" t="s">
        <v>398</v>
      </c>
      <c r="C63" s="949"/>
      <c r="D63" s="949"/>
      <c r="E63" s="949"/>
      <c r="F63" s="949"/>
      <c r="G63" s="949"/>
      <c r="H63" s="949"/>
      <c r="I63" s="949"/>
      <c r="J63" s="949"/>
      <c r="K63" s="949"/>
      <c r="L63" s="949"/>
      <c r="M63" s="949"/>
      <c r="N63" s="949"/>
      <c r="O63" s="949"/>
      <c r="P63" s="950"/>
      <c r="Q63" s="961"/>
      <c r="R63" s="962"/>
      <c r="S63" s="962"/>
      <c r="T63" s="962"/>
      <c r="U63" s="962"/>
      <c r="V63" s="962"/>
      <c r="W63" s="962"/>
      <c r="X63" s="962"/>
      <c r="Y63" s="962"/>
      <c r="Z63" s="962"/>
      <c r="AA63" s="962"/>
      <c r="AB63" s="962"/>
      <c r="AC63" s="962"/>
      <c r="AD63" s="962"/>
      <c r="AE63" s="1019"/>
      <c r="AF63" s="1020">
        <v>52</v>
      </c>
      <c r="AG63" s="958"/>
      <c r="AH63" s="958"/>
      <c r="AI63" s="958"/>
      <c r="AJ63" s="1021"/>
      <c r="AK63" s="1022"/>
      <c r="AL63" s="962"/>
      <c r="AM63" s="962"/>
      <c r="AN63" s="962"/>
      <c r="AO63" s="962"/>
      <c r="AP63" s="958">
        <v>2745</v>
      </c>
      <c r="AQ63" s="958"/>
      <c r="AR63" s="958"/>
      <c r="AS63" s="958"/>
      <c r="AT63" s="958"/>
      <c r="AU63" s="958">
        <v>2352</v>
      </c>
      <c r="AV63" s="958"/>
      <c r="AW63" s="958"/>
      <c r="AX63" s="958"/>
      <c r="AY63" s="958"/>
      <c r="AZ63" s="1016"/>
      <c r="BA63" s="1016"/>
      <c r="BB63" s="1016"/>
      <c r="BC63" s="1016"/>
      <c r="BD63" s="1016"/>
      <c r="BE63" s="959"/>
      <c r="BF63" s="959"/>
      <c r="BG63" s="959"/>
      <c r="BH63" s="959"/>
      <c r="BI63" s="960"/>
      <c r="BJ63" s="1017" t="s">
        <v>122</v>
      </c>
      <c r="BK63" s="938"/>
      <c r="BL63" s="938"/>
      <c r="BM63" s="938"/>
      <c r="BN63" s="1018"/>
      <c r="BO63" s="241"/>
      <c r="BP63" s="241"/>
      <c r="BQ63" s="238">
        <v>57</v>
      </c>
      <c r="BR63" s="239"/>
      <c r="BS63" s="991"/>
      <c r="BT63" s="992"/>
      <c r="BU63" s="992"/>
      <c r="BV63" s="992"/>
      <c r="BW63" s="992"/>
      <c r="BX63" s="992"/>
      <c r="BY63" s="992"/>
      <c r="BZ63" s="992"/>
      <c r="CA63" s="992"/>
      <c r="CB63" s="992"/>
      <c r="CC63" s="992"/>
      <c r="CD63" s="992"/>
      <c r="CE63" s="992"/>
      <c r="CF63" s="992"/>
      <c r="CG63" s="1013"/>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1"/>
      <c r="BT64" s="992"/>
      <c r="BU64" s="992"/>
      <c r="BV64" s="992"/>
      <c r="BW64" s="992"/>
      <c r="BX64" s="992"/>
      <c r="BY64" s="992"/>
      <c r="BZ64" s="992"/>
      <c r="CA64" s="992"/>
      <c r="CB64" s="992"/>
      <c r="CC64" s="992"/>
      <c r="CD64" s="992"/>
      <c r="CE64" s="992"/>
      <c r="CF64" s="992"/>
      <c r="CG64" s="1013"/>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1"/>
      <c r="BT65" s="992"/>
      <c r="BU65" s="992"/>
      <c r="BV65" s="992"/>
      <c r="BW65" s="992"/>
      <c r="BX65" s="992"/>
      <c r="BY65" s="992"/>
      <c r="BZ65" s="992"/>
      <c r="CA65" s="992"/>
      <c r="CB65" s="992"/>
      <c r="CC65" s="992"/>
      <c r="CD65" s="992"/>
      <c r="CE65" s="992"/>
      <c r="CF65" s="992"/>
      <c r="CG65" s="1013"/>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230"/>
    </row>
    <row r="66" spans="1:131" ht="26.25" customHeight="1" x14ac:dyDescent="0.15">
      <c r="A66" s="994" t="s">
        <v>400</v>
      </c>
      <c r="B66" s="995"/>
      <c r="C66" s="995"/>
      <c r="D66" s="995"/>
      <c r="E66" s="995"/>
      <c r="F66" s="995"/>
      <c r="G66" s="995"/>
      <c r="H66" s="995"/>
      <c r="I66" s="995"/>
      <c r="J66" s="995"/>
      <c r="K66" s="995"/>
      <c r="L66" s="995"/>
      <c r="M66" s="995"/>
      <c r="N66" s="995"/>
      <c r="O66" s="995"/>
      <c r="P66" s="996"/>
      <c r="Q66" s="1000" t="s">
        <v>381</v>
      </c>
      <c r="R66" s="1001"/>
      <c r="S66" s="1001"/>
      <c r="T66" s="1001"/>
      <c r="U66" s="1002"/>
      <c r="V66" s="1000" t="s">
        <v>382</v>
      </c>
      <c r="W66" s="1001"/>
      <c r="X66" s="1001"/>
      <c r="Y66" s="1001"/>
      <c r="Z66" s="1002"/>
      <c r="AA66" s="1000" t="s">
        <v>383</v>
      </c>
      <c r="AB66" s="1001"/>
      <c r="AC66" s="1001"/>
      <c r="AD66" s="1001"/>
      <c r="AE66" s="1002"/>
      <c r="AF66" s="1006" t="s">
        <v>384</v>
      </c>
      <c r="AG66" s="1007"/>
      <c r="AH66" s="1007"/>
      <c r="AI66" s="1007"/>
      <c r="AJ66" s="1008"/>
      <c r="AK66" s="1000" t="s">
        <v>385</v>
      </c>
      <c r="AL66" s="995"/>
      <c r="AM66" s="995"/>
      <c r="AN66" s="995"/>
      <c r="AO66" s="996"/>
      <c r="AP66" s="1000" t="s">
        <v>386</v>
      </c>
      <c r="AQ66" s="1001"/>
      <c r="AR66" s="1001"/>
      <c r="AS66" s="1001"/>
      <c r="AT66" s="1002"/>
      <c r="AU66" s="1000" t="s">
        <v>401</v>
      </c>
      <c r="AV66" s="1001"/>
      <c r="AW66" s="1001"/>
      <c r="AX66" s="1001"/>
      <c r="AY66" s="1002"/>
      <c r="AZ66" s="1000" t="s">
        <v>365</v>
      </c>
      <c r="BA66" s="1001"/>
      <c r="BB66" s="1001"/>
      <c r="BC66" s="1001"/>
      <c r="BD66" s="1014"/>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5"/>
      <c r="DW66" s="946"/>
      <c r="DX66" s="946"/>
      <c r="DY66" s="946"/>
      <c r="DZ66" s="947"/>
      <c r="EA66" s="230"/>
    </row>
    <row r="67" spans="1:13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5"/>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5"/>
      <c r="DW67" s="946"/>
      <c r="DX67" s="946"/>
      <c r="DY67" s="946"/>
      <c r="DZ67" s="947"/>
      <c r="EA67" s="230"/>
    </row>
    <row r="68" spans="1:131" ht="26.25" customHeight="1" thickTop="1" x14ac:dyDescent="0.15">
      <c r="A68" s="236">
        <v>1</v>
      </c>
      <c r="B68" s="984" t="s">
        <v>549</v>
      </c>
      <c r="C68" s="985"/>
      <c r="D68" s="985"/>
      <c r="E68" s="985"/>
      <c r="F68" s="985"/>
      <c r="G68" s="985"/>
      <c r="H68" s="985"/>
      <c r="I68" s="985"/>
      <c r="J68" s="985"/>
      <c r="K68" s="985"/>
      <c r="L68" s="985"/>
      <c r="M68" s="985"/>
      <c r="N68" s="985"/>
      <c r="O68" s="985"/>
      <c r="P68" s="986"/>
      <c r="Q68" s="987">
        <v>8739</v>
      </c>
      <c r="R68" s="981"/>
      <c r="S68" s="981"/>
      <c r="T68" s="981"/>
      <c r="U68" s="981"/>
      <c r="V68" s="981">
        <v>8996</v>
      </c>
      <c r="W68" s="981"/>
      <c r="X68" s="981"/>
      <c r="Y68" s="981"/>
      <c r="Z68" s="981"/>
      <c r="AA68" s="981">
        <v>-257</v>
      </c>
      <c r="AB68" s="981"/>
      <c r="AC68" s="981"/>
      <c r="AD68" s="981"/>
      <c r="AE68" s="981"/>
      <c r="AF68" s="981">
        <v>2019</v>
      </c>
      <c r="AG68" s="981"/>
      <c r="AH68" s="981"/>
      <c r="AI68" s="981"/>
      <c r="AJ68" s="981"/>
      <c r="AK68" s="981" t="s">
        <v>548</v>
      </c>
      <c r="AL68" s="981"/>
      <c r="AM68" s="981"/>
      <c r="AN68" s="981"/>
      <c r="AO68" s="981"/>
      <c r="AP68" s="981">
        <v>3101</v>
      </c>
      <c r="AQ68" s="981"/>
      <c r="AR68" s="981"/>
      <c r="AS68" s="981"/>
      <c r="AT68" s="981"/>
      <c r="AU68" s="981">
        <v>54</v>
      </c>
      <c r="AV68" s="981"/>
      <c r="AW68" s="981"/>
      <c r="AX68" s="981"/>
      <c r="AY68" s="981"/>
      <c r="AZ68" s="982"/>
      <c r="BA68" s="982"/>
      <c r="BB68" s="982"/>
      <c r="BC68" s="982"/>
      <c r="BD68" s="983"/>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5"/>
      <c r="DW68" s="946"/>
      <c r="DX68" s="946"/>
      <c r="DY68" s="946"/>
      <c r="DZ68" s="947"/>
      <c r="EA68" s="230"/>
    </row>
    <row r="69" spans="1:131" ht="26.25" customHeight="1" x14ac:dyDescent="0.15">
      <c r="A69" s="238">
        <v>2</v>
      </c>
      <c r="B69" s="973" t="s">
        <v>550</v>
      </c>
      <c r="C69" s="974"/>
      <c r="D69" s="974"/>
      <c r="E69" s="974"/>
      <c r="F69" s="974"/>
      <c r="G69" s="974"/>
      <c r="H69" s="974"/>
      <c r="I69" s="974"/>
      <c r="J69" s="974"/>
      <c r="K69" s="974"/>
      <c r="L69" s="974"/>
      <c r="M69" s="974"/>
      <c r="N69" s="974"/>
      <c r="O69" s="974"/>
      <c r="P69" s="975"/>
      <c r="Q69" s="976">
        <v>449</v>
      </c>
      <c r="R69" s="970"/>
      <c r="S69" s="970"/>
      <c r="T69" s="970"/>
      <c r="U69" s="970"/>
      <c r="V69" s="970">
        <v>451</v>
      </c>
      <c r="W69" s="970"/>
      <c r="X69" s="970"/>
      <c r="Y69" s="970"/>
      <c r="Z69" s="970"/>
      <c r="AA69" s="970">
        <v>-2</v>
      </c>
      <c r="AB69" s="970"/>
      <c r="AC69" s="970"/>
      <c r="AD69" s="970"/>
      <c r="AE69" s="970"/>
      <c r="AF69" s="970">
        <v>151</v>
      </c>
      <c r="AG69" s="970"/>
      <c r="AH69" s="970"/>
      <c r="AI69" s="970"/>
      <c r="AJ69" s="970"/>
      <c r="AK69" s="970" t="s">
        <v>548</v>
      </c>
      <c r="AL69" s="970"/>
      <c r="AM69" s="970"/>
      <c r="AN69" s="970"/>
      <c r="AO69" s="970"/>
      <c r="AP69" s="970">
        <v>575</v>
      </c>
      <c r="AQ69" s="970"/>
      <c r="AR69" s="970"/>
      <c r="AS69" s="970"/>
      <c r="AT69" s="970"/>
      <c r="AU69" s="970">
        <v>39</v>
      </c>
      <c r="AV69" s="970"/>
      <c r="AW69" s="970"/>
      <c r="AX69" s="970"/>
      <c r="AY69" s="970"/>
      <c r="AZ69" s="971"/>
      <c r="BA69" s="971"/>
      <c r="BB69" s="971"/>
      <c r="BC69" s="971"/>
      <c r="BD69" s="972"/>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5"/>
      <c r="DW69" s="946"/>
      <c r="DX69" s="946"/>
      <c r="DY69" s="946"/>
      <c r="DZ69" s="947"/>
      <c r="EA69" s="230"/>
    </row>
    <row r="70" spans="1:131" ht="26.25" customHeight="1" x14ac:dyDescent="0.15">
      <c r="A70" s="238">
        <v>3</v>
      </c>
      <c r="B70" s="973" t="s">
        <v>551</v>
      </c>
      <c r="C70" s="974"/>
      <c r="D70" s="974"/>
      <c r="E70" s="974"/>
      <c r="F70" s="974"/>
      <c r="G70" s="974"/>
      <c r="H70" s="974"/>
      <c r="I70" s="974"/>
      <c r="J70" s="974"/>
      <c r="K70" s="974"/>
      <c r="L70" s="974"/>
      <c r="M70" s="974"/>
      <c r="N70" s="974"/>
      <c r="O70" s="974"/>
      <c r="P70" s="975"/>
      <c r="Q70" s="976">
        <v>3963</v>
      </c>
      <c r="R70" s="970"/>
      <c r="S70" s="970"/>
      <c r="T70" s="970"/>
      <c r="U70" s="970"/>
      <c r="V70" s="970">
        <v>3588</v>
      </c>
      <c r="W70" s="970"/>
      <c r="X70" s="970"/>
      <c r="Y70" s="970"/>
      <c r="Z70" s="970"/>
      <c r="AA70" s="970">
        <v>375</v>
      </c>
      <c r="AB70" s="970"/>
      <c r="AC70" s="970"/>
      <c r="AD70" s="970"/>
      <c r="AE70" s="970"/>
      <c r="AF70" s="970">
        <v>375</v>
      </c>
      <c r="AG70" s="970"/>
      <c r="AH70" s="970"/>
      <c r="AI70" s="970"/>
      <c r="AJ70" s="970"/>
      <c r="AK70" s="970">
        <v>22</v>
      </c>
      <c r="AL70" s="970"/>
      <c r="AM70" s="970"/>
      <c r="AN70" s="970"/>
      <c r="AO70" s="970"/>
      <c r="AP70" s="970" t="s">
        <v>548</v>
      </c>
      <c r="AQ70" s="970"/>
      <c r="AR70" s="970"/>
      <c r="AS70" s="970"/>
      <c r="AT70" s="970"/>
      <c r="AU70" s="970" t="s">
        <v>548</v>
      </c>
      <c r="AV70" s="970"/>
      <c r="AW70" s="970"/>
      <c r="AX70" s="970"/>
      <c r="AY70" s="970"/>
      <c r="AZ70" s="971"/>
      <c r="BA70" s="971"/>
      <c r="BB70" s="971"/>
      <c r="BC70" s="971"/>
      <c r="BD70" s="972"/>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5"/>
      <c r="DW70" s="946"/>
      <c r="DX70" s="946"/>
      <c r="DY70" s="946"/>
      <c r="DZ70" s="947"/>
      <c r="EA70" s="230"/>
    </row>
    <row r="71" spans="1:131" ht="26.25" customHeight="1" x14ac:dyDescent="0.15">
      <c r="A71" s="238">
        <v>4</v>
      </c>
      <c r="B71" s="973" t="s">
        <v>552</v>
      </c>
      <c r="C71" s="974"/>
      <c r="D71" s="974"/>
      <c r="E71" s="974"/>
      <c r="F71" s="974"/>
      <c r="G71" s="974"/>
      <c r="H71" s="974"/>
      <c r="I71" s="974"/>
      <c r="J71" s="974"/>
      <c r="K71" s="974"/>
      <c r="L71" s="974"/>
      <c r="M71" s="974"/>
      <c r="N71" s="974"/>
      <c r="O71" s="974"/>
      <c r="P71" s="975"/>
      <c r="Q71" s="976">
        <v>3</v>
      </c>
      <c r="R71" s="970"/>
      <c r="S71" s="970"/>
      <c r="T71" s="970"/>
      <c r="U71" s="970"/>
      <c r="V71" s="970">
        <v>1</v>
      </c>
      <c r="W71" s="970"/>
      <c r="X71" s="970"/>
      <c r="Y71" s="970"/>
      <c r="Z71" s="970"/>
      <c r="AA71" s="970">
        <v>2</v>
      </c>
      <c r="AB71" s="970"/>
      <c r="AC71" s="970"/>
      <c r="AD71" s="970"/>
      <c r="AE71" s="970"/>
      <c r="AF71" s="970">
        <v>2</v>
      </c>
      <c r="AG71" s="970"/>
      <c r="AH71" s="970"/>
      <c r="AI71" s="970"/>
      <c r="AJ71" s="970"/>
      <c r="AK71" s="970" t="s">
        <v>548</v>
      </c>
      <c r="AL71" s="970"/>
      <c r="AM71" s="970"/>
      <c r="AN71" s="970"/>
      <c r="AO71" s="970"/>
      <c r="AP71" s="970" t="s">
        <v>548</v>
      </c>
      <c r="AQ71" s="970"/>
      <c r="AR71" s="970"/>
      <c r="AS71" s="970"/>
      <c r="AT71" s="970"/>
      <c r="AU71" s="970" t="s">
        <v>548</v>
      </c>
      <c r="AV71" s="970"/>
      <c r="AW71" s="970"/>
      <c r="AX71" s="970"/>
      <c r="AY71" s="970"/>
      <c r="AZ71" s="971"/>
      <c r="BA71" s="971"/>
      <c r="BB71" s="971"/>
      <c r="BC71" s="971"/>
      <c r="BD71" s="972"/>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5"/>
      <c r="DW71" s="946"/>
      <c r="DX71" s="946"/>
      <c r="DY71" s="946"/>
      <c r="DZ71" s="947"/>
      <c r="EA71" s="230"/>
    </row>
    <row r="72" spans="1:131" ht="26.25" customHeight="1" x14ac:dyDescent="0.15">
      <c r="A72" s="238">
        <v>5</v>
      </c>
      <c r="B72" s="973" t="s">
        <v>553</v>
      </c>
      <c r="C72" s="974"/>
      <c r="D72" s="974"/>
      <c r="E72" s="974"/>
      <c r="F72" s="974"/>
      <c r="G72" s="974"/>
      <c r="H72" s="974"/>
      <c r="I72" s="974"/>
      <c r="J72" s="974"/>
      <c r="K72" s="974"/>
      <c r="L72" s="974"/>
      <c r="M72" s="974"/>
      <c r="N72" s="974"/>
      <c r="O72" s="974"/>
      <c r="P72" s="975"/>
      <c r="Q72" s="976">
        <v>3258</v>
      </c>
      <c r="R72" s="970"/>
      <c r="S72" s="970"/>
      <c r="T72" s="970"/>
      <c r="U72" s="970"/>
      <c r="V72" s="970">
        <v>3202</v>
      </c>
      <c r="W72" s="970"/>
      <c r="X72" s="970"/>
      <c r="Y72" s="970"/>
      <c r="Z72" s="970"/>
      <c r="AA72" s="970">
        <v>56</v>
      </c>
      <c r="AB72" s="970"/>
      <c r="AC72" s="970"/>
      <c r="AD72" s="970"/>
      <c r="AE72" s="970"/>
      <c r="AF72" s="970">
        <v>49</v>
      </c>
      <c r="AG72" s="970"/>
      <c r="AH72" s="970"/>
      <c r="AI72" s="970"/>
      <c r="AJ72" s="970"/>
      <c r="AK72" s="970">
        <v>34</v>
      </c>
      <c r="AL72" s="970"/>
      <c r="AM72" s="970"/>
      <c r="AN72" s="970"/>
      <c r="AO72" s="970"/>
      <c r="AP72" s="970">
        <v>2217</v>
      </c>
      <c r="AQ72" s="970"/>
      <c r="AR72" s="970"/>
      <c r="AS72" s="970"/>
      <c r="AT72" s="970"/>
      <c r="AU72" s="970">
        <v>-50</v>
      </c>
      <c r="AV72" s="970"/>
      <c r="AW72" s="970"/>
      <c r="AX72" s="970"/>
      <c r="AY72" s="970"/>
      <c r="AZ72" s="971"/>
      <c r="BA72" s="971"/>
      <c r="BB72" s="971"/>
      <c r="BC72" s="971"/>
      <c r="BD72" s="972"/>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5"/>
      <c r="DW72" s="946"/>
      <c r="DX72" s="946"/>
      <c r="DY72" s="946"/>
      <c r="DZ72" s="947"/>
      <c r="EA72" s="230"/>
    </row>
    <row r="73" spans="1:131" ht="26.25" customHeight="1" x14ac:dyDescent="0.15">
      <c r="A73" s="238">
        <v>6</v>
      </c>
      <c r="B73" s="973" t="s">
        <v>563</v>
      </c>
      <c r="C73" s="974"/>
      <c r="D73" s="974"/>
      <c r="E73" s="974"/>
      <c r="F73" s="974"/>
      <c r="G73" s="974"/>
      <c r="H73" s="974"/>
      <c r="I73" s="974"/>
      <c r="J73" s="974"/>
      <c r="K73" s="974"/>
      <c r="L73" s="974"/>
      <c r="M73" s="974"/>
      <c r="N73" s="974"/>
      <c r="O73" s="974"/>
      <c r="P73" s="975"/>
      <c r="Q73" s="976">
        <v>294</v>
      </c>
      <c r="R73" s="970"/>
      <c r="S73" s="970"/>
      <c r="T73" s="970"/>
      <c r="U73" s="970"/>
      <c r="V73" s="970">
        <v>279</v>
      </c>
      <c r="W73" s="970"/>
      <c r="X73" s="970"/>
      <c r="Y73" s="970"/>
      <c r="Z73" s="970"/>
      <c r="AA73" s="970">
        <v>14</v>
      </c>
      <c r="AB73" s="970"/>
      <c r="AC73" s="970"/>
      <c r="AD73" s="970"/>
      <c r="AE73" s="970"/>
      <c r="AF73" s="970">
        <v>14</v>
      </c>
      <c r="AG73" s="970"/>
      <c r="AH73" s="970"/>
      <c r="AI73" s="970"/>
      <c r="AJ73" s="970"/>
      <c r="AK73" s="970" t="s">
        <v>548</v>
      </c>
      <c r="AL73" s="970"/>
      <c r="AM73" s="970"/>
      <c r="AN73" s="970"/>
      <c r="AO73" s="970"/>
      <c r="AP73" s="970" t="s">
        <v>548</v>
      </c>
      <c r="AQ73" s="970"/>
      <c r="AR73" s="970"/>
      <c r="AS73" s="970"/>
      <c r="AT73" s="970"/>
      <c r="AU73" s="970" t="s">
        <v>548</v>
      </c>
      <c r="AV73" s="970"/>
      <c r="AW73" s="970"/>
      <c r="AX73" s="970"/>
      <c r="AY73" s="970"/>
      <c r="AZ73" s="971"/>
      <c r="BA73" s="971"/>
      <c r="BB73" s="971"/>
      <c r="BC73" s="971"/>
      <c r="BD73" s="972"/>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5"/>
      <c r="DW73" s="946"/>
      <c r="DX73" s="946"/>
      <c r="DY73" s="946"/>
      <c r="DZ73" s="947"/>
      <c r="EA73" s="230"/>
    </row>
    <row r="74" spans="1:131" ht="26.25" customHeight="1" x14ac:dyDescent="0.15">
      <c r="A74" s="238">
        <v>7</v>
      </c>
      <c r="B74" s="973" t="s">
        <v>554</v>
      </c>
      <c r="C74" s="974"/>
      <c r="D74" s="974"/>
      <c r="E74" s="974"/>
      <c r="F74" s="974"/>
      <c r="G74" s="974"/>
      <c r="H74" s="974"/>
      <c r="I74" s="974"/>
      <c r="J74" s="974"/>
      <c r="K74" s="974"/>
      <c r="L74" s="974"/>
      <c r="M74" s="974"/>
      <c r="N74" s="974"/>
      <c r="O74" s="974"/>
      <c r="P74" s="975"/>
      <c r="Q74" s="976">
        <v>93</v>
      </c>
      <c r="R74" s="970"/>
      <c r="S74" s="970"/>
      <c r="T74" s="970"/>
      <c r="U74" s="970"/>
      <c r="V74" s="970">
        <v>91</v>
      </c>
      <c r="W74" s="970"/>
      <c r="X74" s="970"/>
      <c r="Y74" s="970"/>
      <c r="Z74" s="970"/>
      <c r="AA74" s="970">
        <v>2</v>
      </c>
      <c r="AB74" s="970"/>
      <c r="AC74" s="970"/>
      <c r="AD74" s="970"/>
      <c r="AE74" s="970"/>
      <c r="AF74" s="970">
        <v>2</v>
      </c>
      <c r="AG74" s="970"/>
      <c r="AH74" s="970"/>
      <c r="AI74" s="970"/>
      <c r="AJ74" s="970"/>
      <c r="AK74" s="970" t="s">
        <v>548</v>
      </c>
      <c r="AL74" s="970"/>
      <c r="AM74" s="970"/>
      <c r="AN74" s="970"/>
      <c r="AO74" s="970"/>
      <c r="AP74" s="970" t="s">
        <v>548</v>
      </c>
      <c r="AQ74" s="970"/>
      <c r="AR74" s="970"/>
      <c r="AS74" s="970"/>
      <c r="AT74" s="970"/>
      <c r="AU74" s="970" t="s">
        <v>548</v>
      </c>
      <c r="AV74" s="970"/>
      <c r="AW74" s="970"/>
      <c r="AX74" s="970"/>
      <c r="AY74" s="970"/>
      <c r="AZ74" s="971"/>
      <c r="BA74" s="971"/>
      <c r="BB74" s="971"/>
      <c r="BC74" s="971"/>
      <c r="BD74" s="972"/>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5"/>
      <c r="DW74" s="946"/>
      <c r="DX74" s="946"/>
      <c r="DY74" s="946"/>
      <c r="DZ74" s="947"/>
      <c r="EA74" s="230"/>
    </row>
    <row r="75" spans="1:131" ht="26.25" customHeight="1" x14ac:dyDescent="0.15">
      <c r="A75" s="238">
        <v>8</v>
      </c>
      <c r="B75" s="973" t="s">
        <v>555</v>
      </c>
      <c r="C75" s="974"/>
      <c r="D75" s="974"/>
      <c r="E75" s="974"/>
      <c r="F75" s="974"/>
      <c r="G75" s="974"/>
      <c r="H75" s="974"/>
      <c r="I75" s="974"/>
      <c r="J75" s="974"/>
      <c r="K75" s="974"/>
      <c r="L75" s="974"/>
      <c r="M75" s="974"/>
      <c r="N75" s="974"/>
      <c r="O75" s="974"/>
      <c r="P75" s="975"/>
      <c r="Q75" s="977">
        <v>52</v>
      </c>
      <c r="R75" s="978"/>
      <c r="S75" s="978"/>
      <c r="T75" s="978"/>
      <c r="U75" s="979"/>
      <c r="V75" s="980">
        <v>50</v>
      </c>
      <c r="W75" s="978"/>
      <c r="X75" s="978"/>
      <c r="Y75" s="978"/>
      <c r="Z75" s="979"/>
      <c r="AA75" s="980">
        <v>2</v>
      </c>
      <c r="AB75" s="978"/>
      <c r="AC75" s="978"/>
      <c r="AD75" s="978"/>
      <c r="AE75" s="979"/>
      <c r="AF75" s="980">
        <v>2</v>
      </c>
      <c r="AG75" s="978"/>
      <c r="AH75" s="978"/>
      <c r="AI75" s="978"/>
      <c r="AJ75" s="979"/>
      <c r="AK75" s="980">
        <v>46</v>
      </c>
      <c r="AL75" s="978"/>
      <c r="AM75" s="978"/>
      <c r="AN75" s="978"/>
      <c r="AO75" s="979"/>
      <c r="AP75" s="980" t="s">
        <v>548</v>
      </c>
      <c r="AQ75" s="978"/>
      <c r="AR75" s="978"/>
      <c r="AS75" s="978"/>
      <c r="AT75" s="979"/>
      <c r="AU75" s="980" t="s">
        <v>548</v>
      </c>
      <c r="AV75" s="978"/>
      <c r="AW75" s="978"/>
      <c r="AX75" s="978"/>
      <c r="AY75" s="979"/>
      <c r="AZ75" s="971"/>
      <c r="BA75" s="971"/>
      <c r="BB75" s="971"/>
      <c r="BC75" s="971"/>
      <c r="BD75" s="972"/>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5"/>
      <c r="DW75" s="946"/>
      <c r="DX75" s="946"/>
      <c r="DY75" s="946"/>
      <c r="DZ75" s="947"/>
      <c r="EA75" s="230"/>
    </row>
    <row r="76" spans="1:131" ht="26.25" customHeight="1" x14ac:dyDescent="0.15">
      <c r="A76" s="238">
        <v>9</v>
      </c>
      <c r="B76" s="973" t="s">
        <v>556</v>
      </c>
      <c r="C76" s="974"/>
      <c r="D76" s="974"/>
      <c r="E76" s="974"/>
      <c r="F76" s="974"/>
      <c r="G76" s="974"/>
      <c r="H76" s="974"/>
      <c r="I76" s="974"/>
      <c r="J76" s="974"/>
      <c r="K76" s="974"/>
      <c r="L76" s="974"/>
      <c r="M76" s="974"/>
      <c r="N76" s="974"/>
      <c r="O76" s="974"/>
      <c r="P76" s="975"/>
      <c r="Q76" s="977">
        <v>780</v>
      </c>
      <c r="R76" s="978"/>
      <c r="S76" s="978"/>
      <c r="T76" s="978"/>
      <c r="U76" s="979"/>
      <c r="V76" s="980">
        <v>124</v>
      </c>
      <c r="W76" s="978"/>
      <c r="X76" s="978"/>
      <c r="Y76" s="978"/>
      <c r="Z76" s="979"/>
      <c r="AA76" s="980">
        <v>656</v>
      </c>
      <c r="AB76" s="978"/>
      <c r="AC76" s="978"/>
      <c r="AD76" s="978"/>
      <c r="AE76" s="979"/>
      <c r="AF76" s="980">
        <v>656</v>
      </c>
      <c r="AG76" s="978"/>
      <c r="AH76" s="978"/>
      <c r="AI76" s="978"/>
      <c r="AJ76" s="979"/>
      <c r="AK76" s="980">
        <v>45</v>
      </c>
      <c r="AL76" s="978"/>
      <c r="AM76" s="978"/>
      <c r="AN76" s="978"/>
      <c r="AO76" s="979"/>
      <c r="AP76" s="980" t="s">
        <v>548</v>
      </c>
      <c r="AQ76" s="978"/>
      <c r="AR76" s="978"/>
      <c r="AS76" s="978"/>
      <c r="AT76" s="979"/>
      <c r="AU76" s="980" t="s">
        <v>548</v>
      </c>
      <c r="AV76" s="978"/>
      <c r="AW76" s="978"/>
      <c r="AX76" s="978"/>
      <c r="AY76" s="979"/>
      <c r="AZ76" s="971"/>
      <c r="BA76" s="971"/>
      <c r="BB76" s="971"/>
      <c r="BC76" s="971"/>
      <c r="BD76" s="972"/>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5"/>
      <c r="DW76" s="946"/>
      <c r="DX76" s="946"/>
      <c r="DY76" s="946"/>
      <c r="DZ76" s="947"/>
      <c r="EA76" s="230"/>
    </row>
    <row r="77" spans="1:131" ht="26.25" customHeight="1" x14ac:dyDescent="0.15">
      <c r="A77" s="238">
        <v>10</v>
      </c>
      <c r="B77" s="973" t="s">
        <v>557</v>
      </c>
      <c r="C77" s="974"/>
      <c r="D77" s="974"/>
      <c r="E77" s="974"/>
      <c r="F77" s="974"/>
      <c r="G77" s="974"/>
      <c r="H77" s="974"/>
      <c r="I77" s="974"/>
      <c r="J77" s="974"/>
      <c r="K77" s="974"/>
      <c r="L77" s="974"/>
      <c r="M77" s="974"/>
      <c r="N77" s="974"/>
      <c r="O77" s="974"/>
      <c r="P77" s="975"/>
      <c r="Q77" s="977">
        <v>1111</v>
      </c>
      <c r="R77" s="978"/>
      <c r="S77" s="978"/>
      <c r="T77" s="978"/>
      <c r="U77" s="979"/>
      <c r="V77" s="980">
        <v>1018</v>
      </c>
      <c r="W77" s="978"/>
      <c r="X77" s="978"/>
      <c r="Y77" s="978"/>
      <c r="Z77" s="979"/>
      <c r="AA77" s="980">
        <v>93</v>
      </c>
      <c r="AB77" s="978"/>
      <c r="AC77" s="978"/>
      <c r="AD77" s="978"/>
      <c r="AE77" s="979"/>
      <c r="AF77" s="980">
        <v>93</v>
      </c>
      <c r="AG77" s="978"/>
      <c r="AH77" s="978"/>
      <c r="AI77" s="978"/>
      <c r="AJ77" s="979"/>
      <c r="AK77" s="980">
        <v>34</v>
      </c>
      <c r="AL77" s="978"/>
      <c r="AM77" s="978"/>
      <c r="AN77" s="978"/>
      <c r="AO77" s="979"/>
      <c r="AP77" s="980" t="s">
        <v>548</v>
      </c>
      <c r="AQ77" s="978"/>
      <c r="AR77" s="978"/>
      <c r="AS77" s="978"/>
      <c r="AT77" s="979"/>
      <c r="AU77" s="980" t="s">
        <v>548</v>
      </c>
      <c r="AV77" s="978"/>
      <c r="AW77" s="978"/>
      <c r="AX77" s="978"/>
      <c r="AY77" s="979"/>
      <c r="AZ77" s="971"/>
      <c r="BA77" s="971"/>
      <c r="BB77" s="971"/>
      <c r="BC77" s="971"/>
      <c r="BD77" s="972"/>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5"/>
      <c r="DW77" s="946"/>
      <c r="DX77" s="946"/>
      <c r="DY77" s="946"/>
      <c r="DZ77" s="947"/>
      <c r="EA77" s="230"/>
    </row>
    <row r="78" spans="1:131" ht="26.25" customHeight="1" x14ac:dyDescent="0.15">
      <c r="A78" s="238">
        <v>11</v>
      </c>
      <c r="B78" s="973" t="s">
        <v>558</v>
      </c>
      <c r="C78" s="974"/>
      <c r="D78" s="974"/>
      <c r="E78" s="974"/>
      <c r="F78" s="974"/>
      <c r="G78" s="974"/>
      <c r="H78" s="974"/>
      <c r="I78" s="974"/>
      <c r="J78" s="974"/>
      <c r="K78" s="974"/>
      <c r="L78" s="974"/>
      <c r="M78" s="974"/>
      <c r="N78" s="974"/>
      <c r="O78" s="974"/>
      <c r="P78" s="975"/>
      <c r="Q78" s="976">
        <v>416492</v>
      </c>
      <c r="R78" s="970"/>
      <c r="S78" s="970"/>
      <c r="T78" s="970"/>
      <c r="U78" s="970"/>
      <c r="V78" s="970">
        <v>405939</v>
      </c>
      <c r="W78" s="970"/>
      <c r="X78" s="970"/>
      <c r="Y78" s="970"/>
      <c r="Z78" s="970"/>
      <c r="AA78" s="970">
        <v>10552</v>
      </c>
      <c r="AB78" s="970"/>
      <c r="AC78" s="970"/>
      <c r="AD78" s="970"/>
      <c r="AE78" s="970"/>
      <c r="AF78" s="970">
        <v>10552</v>
      </c>
      <c r="AG78" s="970"/>
      <c r="AH78" s="970"/>
      <c r="AI78" s="970"/>
      <c r="AJ78" s="970"/>
      <c r="AK78" s="970">
        <v>2584</v>
      </c>
      <c r="AL78" s="970"/>
      <c r="AM78" s="970"/>
      <c r="AN78" s="970"/>
      <c r="AO78" s="970"/>
      <c r="AP78" s="970" t="s">
        <v>548</v>
      </c>
      <c r="AQ78" s="970"/>
      <c r="AR78" s="970"/>
      <c r="AS78" s="970"/>
      <c r="AT78" s="970"/>
      <c r="AU78" s="970" t="s">
        <v>548</v>
      </c>
      <c r="AV78" s="970"/>
      <c r="AW78" s="970"/>
      <c r="AX78" s="970"/>
      <c r="AY78" s="970"/>
      <c r="AZ78" s="971"/>
      <c r="BA78" s="971"/>
      <c r="BB78" s="971"/>
      <c r="BC78" s="971"/>
      <c r="BD78" s="972"/>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5"/>
      <c r="DW78" s="946"/>
      <c r="DX78" s="946"/>
      <c r="DY78" s="946"/>
      <c r="DZ78" s="947"/>
      <c r="EA78" s="230"/>
    </row>
    <row r="79" spans="1:131" ht="26.25" customHeight="1" x14ac:dyDescent="0.15">
      <c r="A79" s="238">
        <v>12</v>
      </c>
      <c r="B79" s="973" t="s">
        <v>559</v>
      </c>
      <c r="C79" s="974"/>
      <c r="D79" s="974"/>
      <c r="E79" s="974"/>
      <c r="F79" s="974"/>
      <c r="G79" s="974"/>
      <c r="H79" s="974"/>
      <c r="I79" s="974"/>
      <c r="J79" s="974"/>
      <c r="K79" s="974"/>
      <c r="L79" s="974"/>
      <c r="M79" s="974"/>
      <c r="N79" s="974"/>
      <c r="O79" s="974"/>
      <c r="P79" s="975"/>
      <c r="Q79" s="976">
        <v>755</v>
      </c>
      <c r="R79" s="970"/>
      <c r="S79" s="970"/>
      <c r="T79" s="970"/>
      <c r="U79" s="970"/>
      <c r="V79" s="970">
        <v>736</v>
      </c>
      <c r="W79" s="970"/>
      <c r="X79" s="970"/>
      <c r="Y79" s="970"/>
      <c r="Z79" s="970"/>
      <c r="AA79" s="970">
        <v>19</v>
      </c>
      <c r="AB79" s="970"/>
      <c r="AC79" s="970"/>
      <c r="AD79" s="970"/>
      <c r="AE79" s="970"/>
      <c r="AF79" s="970">
        <v>19</v>
      </c>
      <c r="AG79" s="970"/>
      <c r="AH79" s="970"/>
      <c r="AI79" s="970"/>
      <c r="AJ79" s="970"/>
      <c r="AK79" s="970">
        <v>3</v>
      </c>
      <c r="AL79" s="970"/>
      <c r="AM79" s="970"/>
      <c r="AN79" s="970"/>
      <c r="AO79" s="970"/>
      <c r="AP79" s="970">
        <v>69</v>
      </c>
      <c r="AQ79" s="970"/>
      <c r="AR79" s="970"/>
      <c r="AS79" s="970"/>
      <c r="AT79" s="970"/>
      <c r="AU79" s="970">
        <v>21</v>
      </c>
      <c r="AV79" s="970"/>
      <c r="AW79" s="970"/>
      <c r="AX79" s="970"/>
      <c r="AY79" s="970"/>
      <c r="AZ79" s="971"/>
      <c r="BA79" s="971"/>
      <c r="BB79" s="971"/>
      <c r="BC79" s="971"/>
      <c r="BD79" s="972"/>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5"/>
      <c r="DW79" s="946"/>
      <c r="DX79" s="946"/>
      <c r="DY79" s="946"/>
      <c r="DZ79" s="947"/>
      <c r="EA79" s="230"/>
    </row>
    <row r="80" spans="1:131" ht="26.25" customHeight="1" x14ac:dyDescent="0.15">
      <c r="A80" s="238">
        <v>13</v>
      </c>
      <c r="B80" s="973" t="s">
        <v>560</v>
      </c>
      <c r="C80" s="974"/>
      <c r="D80" s="974"/>
      <c r="E80" s="974"/>
      <c r="F80" s="974"/>
      <c r="G80" s="974"/>
      <c r="H80" s="974"/>
      <c r="I80" s="974"/>
      <c r="J80" s="974"/>
      <c r="K80" s="974"/>
      <c r="L80" s="974"/>
      <c r="M80" s="974"/>
      <c r="N80" s="974"/>
      <c r="O80" s="974"/>
      <c r="P80" s="975"/>
      <c r="Q80" s="976">
        <v>2453</v>
      </c>
      <c r="R80" s="970"/>
      <c r="S80" s="970"/>
      <c r="T80" s="970"/>
      <c r="U80" s="970"/>
      <c r="V80" s="970">
        <v>2452</v>
      </c>
      <c r="W80" s="970"/>
      <c r="X80" s="970"/>
      <c r="Y80" s="970"/>
      <c r="Z80" s="970"/>
      <c r="AA80" s="970">
        <v>1</v>
      </c>
      <c r="AB80" s="970"/>
      <c r="AC80" s="970"/>
      <c r="AD80" s="970"/>
      <c r="AE80" s="970"/>
      <c r="AF80" s="970">
        <v>1</v>
      </c>
      <c r="AG80" s="970"/>
      <c r="AH80" s="970"/>
      <c r="AI80" s="970"/>
      <c r="AJ80" s="970"/>
      <c r="AK80" s="970" t="s">
        <v>548</v>
      </c>
      <c r="AL80" s="970"/>
      <c r="AM80" s="970"/>
      <c r="AN80" s="970"/>
      <c r="AO80" s="970"/>
      <c r="AP80" s="970" t="s">
        <v>548</v>
      </c>
      <c r="AQ80" s="970"/>
      <c r="AR80" s="970"/>
      <c r="AS80" s="970"/>
      <c r="AT80" s="970"/>
      <c r="AU80" s="970" t="s">
        <v>548</v>
      </c>
      <c r="AV80" s="970"/>
      <c r="AW80" s="970"/>
      <c r="AX80" s="970"/>
      <c r="AY80" s="970"/>
      <c r="AZ80" s="971"/>
      <c r="BA80" s="971"/>
      <c r="BB80" s="971"/>
      <c r="BC80" s="971"/>
      <c r="BD80" s="972"/>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5"/>
      <c r="DW80" s="946"/>
      <c r="DX80" s="946"/>
      <c r="DY80" s="946"/>
      <c r="DZ80" s="947"/>
      <c r="EA80" s="230"/>
    </row>
    <row r="81" spans="1:131" ht="26.25" customHeight="1" x14ac:dyDescent="0.15">
      <c r="A81" s="238">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5"/>
      <c r="DW81" s="946"/>
      <c r="DX81" s="946"/>
      <c r="DY81" s="946"/>
      <c r="DZ81" s="947"/>
      <c r="EA81" s="230"/>
    </row>
    <row r="82" spans="1:131" ht="26.25" customHeight="1" x14ac:dyDescent="0.15">
      <c r="A82" s="238">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5"/>
      <c r="DW82" s="946"/>
      <c r="DX82" s="946"/>
      <c r="DY82" s="946"/>
      <c r="DZ82" s="947"/>
      <c r="EA82" s="230"/>
    </row>
    <row r="83" spans="1:131" ht="26.25" customHeight="1" x14ac:dyDescent="0.15">
      <c r="A83" s="238">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5"/>
      <c r="DW83" s="946"/>
      <c r="DX83" s="946"/>
      <c r="DY83" s="946"/>
      <c r="DZ83" s="947"/>
      <c r="EA83" s="230"/>
    </row>
    <row r="84" spans="1:131" ht="26.25" customHeight="1" x14ac:dyDescent="0.15">
      <c r="A84" s="238">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5"/>
      <c r="DW84" s="946"/>
      <c r="DX84" s="946"/>
      <c r="DY84" s="946"/>
      <c r="DZ84" s="947"/>
      <c r="EA84" s="230"/>
    </row>
    <row r="85" spans="1:131" ht="26.25" customHeight="1" x14ac:dyDescent="0.15">
      <c r="A85" s="238">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5"/>
      <c r="DW85" s="946"/>
      <c r="DX85" s="946"/>
      <c r="DY85" s="946"/>
      <c r="DZ85" s="947"/>
      <c r="EA85" s="230"/>
    </row>
    <row r="86" spans="1:131" ht="26.25" customHeight="1" x14ac:dyDescent="0.15">
      <c r="A86" s="238">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5"/>
      <c r="DW86" s="946"/>
      <c r="DX86" s="946"/>
      <c r="DY86" s="946"/>
      <c r="DZ86" s="947"/>
      <c r="EA86" s="230"/>
    </row>
    <row r="87" spans="1:131" ht="26.25" customHeight="1" x14ac:dyDescent="0.15">
      <c r="A87" s="244">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5"/>
      <c r="DW87" s="946"/>
      <c r="DX87" s="946"/>
      <c r="DY87" s="946"/>
      <c r="DZ87" s="947"/>
      <c r="EA87" s="230"/>
    </row>
    <row r="88" spans="1:131" ht="26.25" customHeight="1" thickBot="1" x14ac:dyDescent="0.2">
      <c r="A88" s="240" t="s">
        <v>377</v>
      </c>
      <c r="B88" s="948" t="s">
        <v>402</v>
      </c>
      <c r="C88" s="949"/>
      <c r="D88" s="949"/>
      <c r="E88" s="949"/>
      <c r="F88" s="949"/>
      <c r="G88" s="949"/>
      <c r="H88" s="949"/>
      <c r="I88" s="949"/>
      <c r="J88" s="949"/>
      <c r="K88" s="949"/>
      <c r="L88" s="949"/>
      <c r="M88" s="949"/>
      <c r="N88" s="949"/>
      <c r="O88" s="949"/>
      <c r="P88" s="950"/>
      <c r="Q88" s="961"/>
      <c r="R88" s="962"/>
      <c r="S88" s="962"/>
      <c r="T88" s="962"/>
      <c r="U88" s="962"/>
      <c r="V88" s="962"/>
      <c r="W88" s="962"/>
      <c r="X88" s="962"/>
      <c r="Y88" s="962"/>
      <c r="Z88" s="962"/>
      <c r="AA88" s="962"/>
      <c r="AB88" s="962"/>
      <c r="AC88" s="962"/>
      <c r="AD88" s="962"/>
      <c r="AE88" s="962"/>
      <c r="AF88" s="958">
        <v>13936</v>
      </c>
      <c r="AG88" s="958"/>
      <c r="AH88" s="958"/>
      <c r="AI88" s="958"/>
      <c r="AJ88" s="958"/>
      <c r="AK88" s="962"/>
      <c r="AL88" s="962"/>
      <c r="AM88" s="962"/>
      <c r="AN88" s="962"/>
      <c r="AO88" s="962"/>
      <c r="AP88" s="958">
        <v>5961</v>
      </c>
      <c r="AQ88" s="958"/>
      <c r="AR88" s="958"/>
      <c r="AS88" s="958"/>
      <c r="AT88" s="958"/>
      <c r="AU88" s="958">
        <v>65</v>
      </c>
      <c r="AV88" s="958"/>
      <c r="AW88" s="958"/>
      <c r="AX88" s="958"/>
      <c r="AY88" s="958"/>
      <c r="AZ88" s="959"/>
      <c r="BA88" s="959"/>
      <c r="BB88" s="959"/>
      <c r="BC88" s="959"/>
      <c r="BD88" s="960"/>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48" t="s">
        <v>403</v>
      </c>
      <c r="BS102" s="949"/>
      <c r="BT102" s="949"/>
      <c r="BU102" s="949"/>
      <c r="BV102" s="949"/>
      <c r="BW102" s="949"/>
      <c r="BX102" s="949"/>
      <c r="BY102" s="949"/>
      <c r="BZ102" s="949"/>
      <c r="CA102" s="949"/>
      <c r="CB102" s="949"/>
      <c r="CC102" s="949"/>
      <c r="CD102" s="949"/>
      <c r="CE102" s="949"/>
      <c r="CF102" s="949"/>
      <c r="CG102" s="950"/>
      <c r="CH102" s="951"/>
      <c r="CI102" s="952"/>
      <c r="CJ102" s="952"/>
      <c r="CK102" s="952"/>
      <c r="CL102" s="953"/>
      <c r="CM102" s="951"/>
      <c r="CN102" s="952"/>
      <c r="CO102" s="952"/>
      <c r="CP102" s="952"/>
      <c r="CQ102" s="953"/>
      <c r="CR102" s="937">
        <v>10</v>
      </c>
      <c r="CS102" s="938"/>
      <c r="CT102" s="938"/>
      <c r="CU102" s="938"/>
      <c r="CV102" s="939"/>
      <c r="CW102" s="937" t="s">
        <v>489</v>
      </c>
      <c r="CX102" s="938"/>
      <c r="CY102" s="938"/>
      <c r="CZ102" s="938"/>
      <c r="DA102" s="939"/>
      <c r="DB102" s="937" t="s">
        <v>489</v>
      </c>
      <c r="DC102" s="938"/>
      <c r="DD102" s="938"/>
      <c r="DE102" s="938"/>
      <c r="DF102" s="939"/>
      <c r="DG102" s="937" t="s">
        <v>489</v>
      </c>
      <c r="DH102" s="938"/>
      <c r="DI102" s="938"/>
      <c r="DJ102" s="938"/>
      <c r="DK102" s="939"/>
      <c r="DL102" s="937" t="s">
        <v>489</v>
      </c>
      <c r="DM102" s="938"/>
      <c r="DN102" s="938"/>
      <c r="DO102" s="938"/>
      <c r="DP102" s="939"/>
      <c r="DQ102" s="937" t="s">
        <v>489</v>
      </c>
      <c r="DR102" s="938"/>
      <c r="DS102" s="938"/>
      <c r="DT102" s="938"/>
      <c r="DU102" s="939"/>
      <c r="DV102" s="937" t="s">
        <v>489</v>
      </c>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295</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295</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295</v>
      </c>
      <c r="DR109" s="896"/>
      <c r="DS109" s="896"/>
      <c r="DT109" s="896"/>
      <c r="DU109" s="897"/>
      <c r="DV109" s="898" t="s">
        <v>413</v>
      </c>
      <c r="DW109" s="896"/>
      <c r="DX109" s="896"/>
      <c r="DY109" s="896"/>
      <c r="DZ109" s="929"/>
    </row>
    <row r="110" spans="1:131" s="230" customFormat="1" ht="26.25" customHeight="1" x14ac:dyDescent="0.15">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357216</v>
      </c>
      <c r="AB110" s="889"/>
      <c r="AC110" s="889"/>
      <c r="AD110" s="889"/>
      <c r="AE110" s="890"/>
      <c r="AF110" s="891">
        <v>365394</v>
      </c>
      <c r="AG110" s="889"/>
      <c r="AH110" s="889"/>
      <c r="AI110" s="889"/>
      <c r="AJ110" s="890"/>
      <c r="AK110" s="891">
        <v>376837</v>
      </c>
      <c r="AL110" s="889"/>
      <c r="AM110" s="889"/>
      <c r="AN110" s="889"/>
      <c r="AO110" s="890"/>
      <c r="AP110" s="892">
        <v>19.399999999999999</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3564278</v>
      </c>
      <c r="BR110" s="842"/>
      <c r="BS110" s="842"/>
      <c r="BT110" s="842"/>
      <c r="BU110" s="842"/>
      <c r="BV110" s="842">
        <v>3779085</v>
      </c>
      <c r="BW110" s="842"/>
      <c r="BX110" s="842"/>
      <c r="BY110" s="842"/>
      <c r="BZ110" s="842"/>
      <c r="CA110" s="842">
        <v>4190839</v>
      </c>
      <c r="CB110" s="842"/>
      <c r="CC110" s="842"/>
      <c r="CD110" s="842"/>
      <c r="CE110" s="842"/>
      <c r="CF110" s="866">
        <v>215.5</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2610575</v>
      </c>
      <c r="BR112" s="817"/>
      <c r="BS112" s="817"/>
      <c r="BT112" s="817"/>
      <c r="BU112" s="817"/>
      <c r="BV112" s="817">
        <v>2518503</v>
      </c>
      <c r="BW112" s="817"/>
      <c r="BX112" s="817"/>
      <c r="BY112" s="817"/>
      <c r="BZ112" s="817"/>
      <c r="CA112" s="817">
        <v>2351896</v>
      </c>
      <c r="CB112" s="817"/>
      <c r="CC112" s="817"/>
      <c r="CD112" s="817"/>
      <c r="CE112" s="817"/>
      <c r="CF112" s="875">
        <v>121</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188226</v>
      </c>
      <c r="AB113" s="919"/>
      <c r="AC113" s="919"/>
      <c r="AD113" s="919"/>
      <c r="AE113" s="920"/>
      <c r="AF113" s="921">
        <v>165464</v>
      </c>
      <c r="AG113" s="919"/>
      <c r="AH113" s="919"/>
      <c r="AI113" s="919"/>
      <c r="AJ113" s="920"/>
      <c r="AK113" s="921">
        <v>190959</v>
      </c>
      <c r="AL113" s="919"/>
      <c r="AM113" s="919"/>
      <c r="AN113" s="919"/>
      <c r="AO113" s="920"/>
      <c r="AP113" s="922">
        <v>9.8000000000000007</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111931</v>
      </c>
      <c r="BR113" s="817"/>
      <c r="BS113" s="817"/>
      <c r="BT113" s="817"/>
      <c r="BU113" s="817"/>
      <c r="BV113" s="817">
        <v>90803</v>
      </c>
      <c r="BW113" s="817"/>
      <c r="BX113" s="817"/>
      <c r="BY113" s="817"/>
      <c r="BZ113" s="817"/>
      <c r="CA113" s="817">
        <v>64681</v>
      </c>
      <c r="CB113" s="817"/>
      <c r="CC113" s="817"/>
      <c r="CD113" s="817"/>
      <c r="CE113" s="817"/>
      <c r="CF113" s="875">
        <v>3.3</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43648</v>
      </c>
      <c r="AB114" s="780"/>
      <c r="AC114" s="780"/>
      <c r="AD114" s="780"/>
      <c r="AE114" s="781"/>
      <c r="AF114" s="782">
        <v>38944</v>
      </c>
      <c r="AG114" s="780"/>
      <c r="AH114" s="780"/>
      <c r="AI114" s="780"/>
      <c r="AJ114" s="781"/>
      <c r="AK114" s="782">
        <v>37983</v>
      </c>
      <c r="AL114" s="780"/>
      <c r="AM114" s="780"/>
      <c r="AN114" s="780"/>
      <c r="AO114" s="781"/>
      <c r="AP114" s="824">
        <v>2</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476172</v>
      </c>
      <c r="BR114" s="817"/>
      <c r="BS114" s="817"/>
      <c r="BT114" s="817"/>
      <c r="BU114" s="817"/>
      <c r="BV114" s="817">
        <v>469177</v>
      </c>
      <c r="BW114" s="817"/>
      <c r="BX114" s="817"/>
      <c r="BY114" s="817"/>
      <c r="BZ114" s="817"/>
      <c r="CA114" s="817">
        <v>466186</v>
      </c>
      <c r="CB114" s="817"/>
      <c r="CC114" s="817"/>
      <c r="CD114" s="817"/>
      <c r="CE114" s="817"/>
      <c r="CF114" s="875">
        <v>24</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589090</v>
      </c>
      <c r="AB117" s="903"/>
      <c r="AC117" s="903"/>
      <c r="AD117" s="903"/>
      <c r="AE117" s="904"/>
      <c r="AF117" s="905">
        <v>569802</v>
      </c>
      <c r="AG117" s="903"/>
      <c r="AH117" s="903"/>
      <c r="AI117" s="903"/>
      <c r="AJ117" s="904"/>
      <c r="AK117" s="905">
        <v>605779</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295</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443</v>
      </c>
      <c r="BP119" s="878"/>
      <c r="BQ119" s="879">
        <v>6762956</v>
      </c>
      <c r="BR119" s="845"/>
      <c r="BS119" s="845"/>
      <c r="BT119" s="845"/>
      <c r="BU119" s="845"/>
      <c r="BV119" s="845">
        <v>6857568</v>
      </c>
      <c r="BW119" s="845"/>
      <c r="BX119" s="845"/>
      <c r="BY119" s="845"/>
      <c r="BZ119" s="845"/>
      <c r="CA119" s="845">
        <v>7073602</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2472548</v>
      </c>
      <c r="BR120" s="842"/>
      <c r="BS120" s="842"/>
      <c r="BT120" s="842"/>
      <c r="BU120" s="842"/>
      <c r="BV120" s="842">
        <v>2801867</v>
      </c>
      <c r="BW120" s="842"/>
      <c r="BX120" s="842"/>
      <c r="BY120" s="842"/>
      <c r="BZ120" s="842"/>
      <c r="CA120" s="842">
        <v>3133035</v>
      </c>
      <c r="CB120" s="842"/>
      <c r="CC120" s="842"/>
      <c r="CD120" s="842"/>
      <c r="CE120" s="842"/>
      <c r="CF120" s="866">
        <v>161.1</v>
      </c>
      <c r="CG120" s="867"/>
      <c r="CH120" s="867"/>
      <c r="CI120" s="867"/>
      <c r="CJ120" s="867"/>
      <c r="CK120" s="868" t="s">
        <v>447</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v>1582150</v>
      </c>
      <c r="DH120" s="842"/>
      <c r="DI120" s="842"/>
      <c r="DJ120" s="842"/>
      <c r="DK120" s="842"/>
      <c r="DL120" s="842">
        <v>1503663</v>
      </c>
      <c r="DM120" s="842"/>
      <c r="DN120" s="842"/>
      <c r="DO120" s="842"/>
      <c r="DP120" s="842"/>
      <c r="DQ120" s="842">
        <v>1435092</v>
      </c>
      <c r="DR120" s="842"/>
      <c r="DS120" s="842"/>
      <c r="DT120" s="842"/>
      <c r="DU120" s="842"/>
      <c r="DV120" s="843">
        <v>73.8</v>
      </c>
      <c r="DW120" s="843"/>
      <c r="DX120" s="843"/>
      <c r="DY120" s="843"/>
      <c r="DZ120" s="844"/>
    </row>
    <row r="121" spans="1:130" s="230" customFormat="1" ht="26.25" customHeight="1" x14ac:dyDescent="0.15">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v>37265</v>
      </c>
      <c r="BR121" s="817"/>
      <c r="BS121" s="817"/>
      <c r="BT121" s="817"/>
      <c r="BU121" s="817"/>
      <c r="BV121" s="817">
        <v>27738</v>
      </c>
      <c r="BW121" s="817"/>
      <c r="BX121" s="817"/>
      <c r="BY121" s="817"/>
      <c r="BZ121" s="817"/>
      <c r="CA121" s="817">
        <v>14514</v>
      </c>
      <c r="CB121" s="817"/>
      <c r="CC121" s="817"/>
      <c r="CD121" s="817"/>
      <c r="CE121" s="817"/>
      <c r="CF121" s="875">
        <v>0.7</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v>1028425</v>
      </c>
      <c r="DH121" s="817"/>
      <c r="DI121" s="817"/>
      <c r="DJ121" s="817"/>
      <c r="DK121" s="817"/>
      <c r="DL121" s="817">
        <v>1014840</v>
      </c>
      <c r="DM121" s="817"/>
      <c r="DN121" s="817"/>
      <c r="DO121" s="817"/>
      <c r="DP121" s="817"/>
      <c r="DQ121" s="817">
        <v>916804</v>
      </c>
      <c r="DR121" s="817"/>
      <c r="DS121" s="817"/>
      <c r="DT121" s="817"/>
      <c r="DU121" s="817"/>
      <c r="DV121" s="794">
        <v>47.1</v>
      </c>
      <c r="DW121" s="794"/>
      <c r="DX121" s="794"/>
      <c r="DY121" s="794"/>
      <c r="DZ121" s="795"/>
    </row>
    <row r="122" spans="1:130" s="230" customFormat="1" ht="26.25" customHeight="1" x14ac:dyDescent="0.15">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3640522</v>
      </c>
      <c r="BR122" s="845"/>
      <c r="BS122" s="845"/>
      <c r="BT122" s="845"/>
      <c r="BU122" s="845"/>
      <c r="BV122" s="845">
        <v>3713384</v>
      </c>
      <c r="BW122" s="845"/>
      <c r="BX122" s="845"/>
      <c r="BY122" s="845"/>
      <c r="BZ122" s="845"/>
      <c r="CA122" s="845">
        <v>3934307</v>
      </c>
      <c r="CB122" s="845"/>
      <c r="CC122" s="845"/>
      <c r="CD122" s="845"/>
      <c r="CE122" s="845"/>
      <c r="CF122" s="846">
        <v>202.3</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x14ac:dyDescent="0.15">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451</v>
      </c>
      <c r="BP123" s="878"/>
      <c r="BQ123" s="832">
        <v>6150335</v>
      </c>
      <c r="BR123" s="833"/>
      <c r="BS123" s="833"/>
      <c r="BT123" s="833"/>
      <c r="BU123" s="833"/>
      <c r="BV123" s="833">
        <v>6542989</v>
      </c>
      <c r="BW123" s="833"/>
      <c r="BX123" s="833"/>
      <c r="BY123" s="833"/>
      <c r="BZ123" s="833"/>
      <c r="CA123" s="833">
        <v>7081856</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30.6</v>
      </c>
      <c r="BR124" s="831"/>
      <c r="BS124" s="831"/>
      <c r="BT124" s="831"/>
      <c r="BU124" s="831"/>
      <c r="BV124" s="831">
        <v>16.100000000000001</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1362</v>
      </c>
      <c r="AB128" s="801"/>
      <c r="AC128" s="801"/>
      <c r="AD128" s="801"/>
      <c r="AE128" s="802"/>
      <c r="AF128" s="803" t="s">
        <v>122</v>
      </c>
      <c r="AG128" s="801"/>
      <c r="AH128" s="801"/>
      <c r="AI128" s="801"/>
      <c r="AJ128" s="802"/>
      <c r="AK128" s="803">
        <v>697</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2360602</v>
      </c>
      <c r="AB129" s="780"/>
      <c r="AC129" s="780"/>
      <c r="AD129" s="780"/>
      <c r="AE129" s="781"/>
      <c r="AF129" s="782">
        <v>2324253</v>
      </c>
      <c r="AG129" s="780"/>
      <c r="AH129" s="780"/>
      <c r="AI129" s="780"/>
      <c r="AJ129" s="781"/>
      <c r="AK129" s="782">
        <v>2342523</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358619</v>
      </c>
      <c r="AB130" s="780"/>
      <c r="AC130" s="780"/>
      <c r="AD130" s="780"/>
      <c r="AE130" s="781"/>
      <c r="AF130" s="782">
        <v>374166</v>
      </c>
      <c r="AG130" s="780"/>
      <c r="AH130" s="780"/>
      <c r="AI130" s="780"/>
      <c r="AJ130" s="781"/>
      <c r="AK130" s="782">
        <v>398047</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10.7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2001983</v>
      </c>
      <c r="AB131" s="764"/>
      <c r="AC131" s="764"/>
      <c r="AD131" s="764"/>
      <c r="AE131" s="765"/>
      <c r="AF131" s="766">
        <v>1950087</v>
      </c>
      <c r="AG131" s="764"/>
      <c r="AH131" s="764"/>
      <c r="AI131" s="764"/>
      <c r="AJ131" s="765"/>
      <c r="AK131" s="766">
        <v>1944476</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11.44410317</v>
      </c>
      <c r="AB132" s="745"/>
      <c r="AC132" s="745"/>
      <c r="AD132" s="745"/>
      <c r="AE132" s="746"/>
      <c r="AF132" s="747">
        <v>10.0321678</v>
      </c>
      <c r="AG132" s="745"/>
      <c r="AH132" s="745"/>
      <c r="AI132" s="745"/>
      <c r="AJ132" s="746"/>
      <c r="AK132" s="747">
        <v>10.647341490000001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12.2</v>
      </c>
      <c r="AB133" s="724"/>
      <c r="AC133" s="724"/>
      <c r="AD133" s="724"/>
      <c r="AE133" s="725"/>
      <c r="AF133" s="723">
        <v>11.4</v>
      </c>
      <c r="AG133" s="724"/>
      <c r="AH133" s="724"/>
      <c r="AI133" s="724"/>
      <c r="AJ133" s="725"/>
      <c r="AK133" s="723">
        <v>10.7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xklWC0WW05Xlf84Y6JQL+L3LaAcJvnWNhdnBFRxPGmsZFc1yIjBie8C3mwDx4tP/66iip14llxwaxJSgaWv9g==" saltValue="TNoZZW+sDOIlg4vpzXFKe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qLzG18Fp2jHLc83tqRV5iarZTrKpGxhsdi+grApJ+UUeaULDksddfUPdrgeItOeB0PgdzsjXrc9eWEFBxHpWLQ==" saltValue="RNeN7bSBqTFIsb+n+FNI1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fbmPTGUE3CKUkUvBx9DRQA3DMM69WZTY185KBjR0PtqgN/R/4hM9Y5RPDt5W6FpvYyWEmYOFervRx6PsPIWQw==" saltValue="JGg5sdSGCJDVbohAg9kyhw=="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485</v>
      </c>
      <c r="AL9" s="1130"/>
      <c r="AM9" s="1130"/>
      <c r="AN9" s="1131"/>
      <c r="AO9" s="281">
        <v>628860</v>
      </c>
      <c r="AP9" s="281">
        <v>179726</v>
      </c>
      <c r="AQ9" s="282">
        <v>243450</v>
      </c>
      <c r="AR9" s="283">
        <v>-26.2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486</v>
      </c>
      <c r="AL10" s="1130"/>
      <c r="AM10" s="1130"/>
      <c r="AN10" s="1131"/>
      <c r="AO10" s="284">
        <v>180309</v>
      </c>
      <c r="AP10" s="284">
        <v>51532</v>
      </c>
      <c r="AQ10" s="285">
        <v>36828</v>
      </c>
      <c r="AR10" s="286">
        <v>39.9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487</v>
      </c>
      <c r="AL11" s="1130"/>
      <c r="AM11" s="1130"/>
      <c r="AN11" s="1131"/>
      <c r="AO11" s="284">
        <v>6603</v>
      </c>
      <c r="AP11" s="284">
        <v>1887</v>
      </c>
      <c r="AQ11" s="285">
        <v>2575</v>
      </c>
      <c r="AR11" s="286">
        <v>-26.7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488</v>
      </c>
      <c r="AL12" s="1130"/>
      <c r="AM12" s="1130"/>
      <c r="AN12" s="1131"/>
      <c r="AO12" s="284" t="s">
        <v>489</v>
      </c>
      <c r="AP12" s="284" t="s">
        <v>489</v>
      </c>
      <c r="AQ12" s="285" t="s">
        <v>489</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490</v>
      </c>
      <c r="AL13" s="1130"/>
      <c r="AM13" s="1130"/>
      <c r="AN13" s="1131"/>
      <c r="AO13" s="284" t="s">
        <v>489</v>
      </c>
      <c r="AP13" s="284" t="s">
        <v>489</v>
      </c>
      <c r="AQ13" s="285">
        <v>11862</v>
      </c>
      <c r="AR13" s="286" t="s">
        <v>489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491</v>
      </c>
      <c r="AL14" s="1130"/>
      <c r="AM14" s="1130"/>
      <c r="AN14" s="1131"/>
      <c r="AO14" s="284">
        <v>30644</v>
      </c>
      <c r="AP14" s="284">
        <v>8758</v>
      </c>
      <c r="AQ14" s="285">
        <v>4647</v>
      </c>
      <c r="AR14" s="286">
        <v>88.5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492</v>
      </c>
      <c r="AL15" s="1133"/>
      <c r="AM15" s="1133"/>
      <c r="AN15" s="1134"/>
      <c r="AO15" s="284">
        <v>-59869</v>
      </c>
      <c r="AP15" s="284">
        <v>-17110</v>
      </c>
      <c r="AQ15" s="285">
        <v>-13358</v>
      </c>
      <c r="AR15" s="286">
        <v>28.1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178</v>
      </c>
      <c r="AL16" s="1133"/>
      <c r="AM16" s="1133"/>
      <c r="AN16" s="1134"/>
      <c r="AO16" s="284">
        <v>786547</v>
      </c>
      <c r="AP16" s="284">
        <v>224792</v>
      </c>
      <c r="AQ16" s="285">
        <v>286004</v>
      </c>
      <c r="AR16" s="286">
        <v>-21.4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497</v>
      </c>
      <c r="AL21" s="1136"/>
      <c r="AM21" s="1136"/>
      <c r="AN21" s="1137"/>
      <c r="AO21" s="297">
        <v>19.149999999999999</v>
      </c>
      <c r="AP21" s="298">
        <v>24.25</v>
      </c>
      <c r="AQ21" s="299">
        <v>-5.0999999999999996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498</v>
      </c>
      <c r="AL22" s="1136"/>
      <c r="AM22" s="1136"/>
      <c r="AN22" s="1137"/>
      <c r="AO22" s="302">
        <v>97.1</v>
      </c>
      <c r="AP22" s="303">
        <v>95.4</v>
      </c>
      <c r="AQ22" s="304">
        <v>1.7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8" t="s">
        <v>499</v>
      </c>
      <c r="B26" s="1128"/>
      <c r="C26" s="1128"/>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1128"/>
      <c r="AI26" s="1128"/>
      <c r="AJ26" s="1128"/>
      <c r="AK26" s="1128"/>
      <c r="AL26" s="1128"/>
      <c r="AM26" s="1128"/>
      <c r="AN26" s="1128"/>
      <c r="AO26" s="1128"/>
      <c r="AP26" s="1128"/>
      <c r="AQ26" s="1128"/>
      <c r="AR26" s="1128"/>
      <c r="AS26" s="1128"/>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9" t="s">
        <v>502</v>
      </c>
      <c r="AL32" s="1120"/>
      <c r="AM32" s="1120"/>
      <c r="AN32" s="1121"/>
      <c r="AO32" s="312">
        <v>376837</v>
      </c>
      <c r="AP32" s="312">
        <v>107698</v>
      </c>
      <c r="AQ32" s="313">
        <v>167387</v>
      </c>
      <c r="AR32" s="314">
        <v>-35.700000000000003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9" t="s">
        <v>503</v>
      </c>
      <c r="AL33" s="1120"/>
      <c r="AM33" s="1120"/>
      <c r="AN33" s="1121"/>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9" t="s">
        <v>504</v>
      </c>
      <c r="AL34" s="1120"/>
      <c r="AM34" s="1120"/>
      <c r="AN34" s="1121"/>
      <c r="AO34" s="312" t="s">
        <v>489</v>
      </c>
      <c r="AP34" s="312" t="s">
        <v>489</v>
      </c>
      <c r="AQ34" s="313">
        <v>5</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9" t="s">
        <v>505</v>
      </c>
      <c r="AL35" s="1120"/>
      <c r="AM35" s="1120"/>
      <c r="AN35" s="1121"/>
      <c r="AO35" s="312">
        <v>190959</v>
      </c>
      <c r="AP35" s="312">
        <v>54575</v>
      </c>
      <c r="AQ35" s="313">
        <v>34589</v>
      </c>
      <c r="AR35" s="314">
        <v>57.8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9" t="s">
        <v>506</v>
      </c>
      <c r="AL36" s="1120"/>
      <c r="AM36" s="1120"/>
      <c r="AN36" s="1121"/>
      <c r="AO36" s="312">
        <v>37983</v>
      </c>
      <c r="AP36" s="312">
        <v>10855</v>
      </c>
      <c r="AQ36" s="313">
        <v>2508</v>
      </c>
      <c r="AR36" s="314">
        <v>332.8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9" t="s">
        <v>507</v>
      </c>
      <c r="AL37" s="1120"/>
      <c r="AM37" s="1120"/>
      <c r="AN37" s="1121"/>
      <c r="AO37" s="312" t="s">
        <v>489</v>
      </c>
      <c r="AP37" s="312" t="s">
        <v>489</v>
      </c>
      <c r="AQ37" s="313">
        <v>1525</v>
      </c>
      <c r="AR37" s="314" t="s">
        <v>489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2" t="s">
        <v>508</v>
      </c>
      <c r="AL38" s="1123"/>
      <c r="AM38" s="1123"/>
      <c r="AN38" s="1124"/>
      <c r="AO38" s="315" t="s">
        <v>489</v>
      </c>
      <c r="AP38" s="315" t="s">
        <v>489</v>
      </c>
      <c r="AQ38" s="316">
        <v>44</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2" t="s">
        <v>509</v>
      </c>
      <c r="AL39" s="1123"/>
      <c r="AM39" s="1123"/>
      <c r="AN39" s="1124"/>
      <c r="AO39" s="312">
        <v>-697</v>
      </c>
      <c r="AP39" s="312">
        <v>-199</v>
      </c>
      <c r="AQ39" s="313">
        <v>-7489</v>
      </c>
      <c r="AR39" s="314">
        <v>-97.3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9" t="s">
        <v>510</v>
      </c>
      <c r="AL40" s="1120"/>
      <c r="AM40" s="1120"/>
      <c r="AN40" s="1121"/>
      <c r="AO40" s="312">
        <v>-398047</v>
      </c>
      <c r="AP40" s="312">
        <v>-113760</v>
      </c>
      <c r="AQ40" s="313">
        <v>-138932</v>
      </c>
      <c r="AR40" s="314">
        <v>-18.100000000000001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5" t="s">
        <v>288</v>
      </c>
      <c r="AL41" s="1126"/>
      <c r="AM41" s="1126"/>
      <c r="AN41" s="1127"/>
      <c r="AO41" s="312">
        <v>207035</v>
      </c>
      <c r="AP41" s="312">
        <v>59170</v>
      </c>
      <c r="AQ41" s="313">
        <v>59636</v>
      </c>
      <c r="AR41" s="314">
        <v>-0.8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2" t="s">
        <v>480</v>
      </c>
      <c r="AN49" s="1114" t="s">
        <v>513</v>
      </c>
      <c r="AO49" s="1115"/>
      <c r="AP49" s="1115"/>
      <c r="AQ49" s="1115"/>
      <c r="AR49" s="111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3"/>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235237</v>
      </c>
      <c r="AN51" s="334">
        <v>60863</v>
      </c>
      <c r="AO51" s="335">
        <v>3.8</v>
      </c>
      <c r="AP51" s="336">
        <v>268375</v>
      </c>
      <c r="AQ51" s="337">
        <v>-1.2</v>
      </c>
      <c r="AR51" s="338">
        <v>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171078</v>
      </c>
      <c r="AN52" s="342">
        <v>44263</v>
      </c>
      <c r="AO52" s="343">
        <v>29</v>
      </c>
      <c r="AP52" s="344">
        <v>119602</v>
      </c>
      <c r="AQ52" s="345">
        <v>1.5</v>
      </c>
      <c r="AR52" s="346">
        <v>27.5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283806</v>
      </c>
      <c r="AN53" s="334">
        <v>75320</v>
      </c>
      <c r="AO53" s="335">
        <v>23.8</v>
      </c>
      <c r="AP53" s="336">
        <v>301035</v>
      </c>
      <c r="AQ53" s="337">
        <v>12.2</v>
      </c>
      <c r="AR53" s="338">
        <v>11.6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198228</v>
      </c>
      <c r="AN54" s="342">
        <v>52608</v>
      </c>
      <c r="AO54" s="343">
        <v>18.899999999999999</v>
      </c>
      <c r="AP54" s="344">
        <v>154376</v>
      </c>
      <c r="AQ54" s="345">
        <v>29.1</v>
      </c>
      <c r="AR54" s="346">
        <v>-10.199999999999999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410328</v>
      </c>
      <c r="AN55" s="334">
        <v>111230</v>
      </c>
      <c r="AO55" s="335">
        <v>47.7</v>
      </c>
      <c r="AP55" s="336">
        <v>277467</v>
      </c>
      <c r="AQ55" s="337">
        <v>-7.8</v>
      </c>
      <c r="AR55" s="338">
        <v>55.5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156792</v>
      </c>
      <c r="AN56" s="342">
        <v>42503</v>
      </c>
      <c r="AO56" s="343">
        <v>-19.2</v>
      </c>
      <c r="AP56" s="344">
        <v>128378</v>
      </c>
      <c r="AQ56" s="345">
        <v>-16.8</v>
      </c>
      <c r="AR56" s="346">
        <v>-2.4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865076</v>
      </c>
      <c r="AN57" s="334">
        <v>240299</v>
      </c>
      <c r="AO57" s="335">
        <v>116</v>
      </c>
      <c r="AP57" s="336">
        <v>282256</v>
      </c>
      <c r="AQ57" s="337">
        <v>1.7</v>
      </c>
      <c r="AR57" s="338">
        <v>114.3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419078</v>
      </c>
      <c r="AN58" s="342">
        <v>116411</v>
      </c>
      <c r="AO58" s="343">
        <v>173.9</v>
      </c>
      <c r="AP58" s="344">
        <v>145453</v>
      </c>
      <c r="AQ58" s="345">
        <v>13.3</v>
      </c>
      <c r="AR58" s="346">
        <v>160.6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987353</v>
      </c>
      <c r="AN59" s="334">
        <v>282181</v>
      </c>
      <c r="AO59" s="335">
        <v>17.399999999999999</v>
      </c>
      <c r="AP59" s="336">
        <v>295341</v>
      </c>
      <c r="AQ59" s="337">
        <v>4.5999999999999996</v>
      </c>
      <c r="AR59" s="338">
        <v>12.8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775488</v>
      </c>
      <c r="AN60" s="342">
        <v>221631</v>
      </c>
      <c r="AO60" s="343">
        <v>90.4</v>
      </c>
      <c r="AP60" s="344">
        <v>137402</v>
      </c>
      <c r="AQ60" s="345">
        <v>-5.5</v>
      </c>
      <c r="AR60" s="346">
        <v>95.9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556360</v>
      </c>
      <c r="AN61" s="349">
        <v>153979</v>
      </c>
      <c r="AO61" s="350">
        <v>41.7</v>
      </c>
      <c r="AP61" s="351">
        <v>284895</v>
      </c>
      <c r="AQ61" s="352">
        <v>1.9</v>
      </c>
      <c r="AR61" s="338">
        <v>39.799999999999997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344133</v>
      </c>
      <c r="AN62" s="342">
        <v>95483</v>
      </c>
      <c r="AO62" s="343">
        <v>58.6</v>
      </c>
      <c r="AP62" s="344">
        <v>137042</v>
      </c>
      <c r="AQ62" s="345">
        <v>4.3</v>
      </c>
      <c r="AR62" s="346">
        <v>54.3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YEaJ4oiBnCYOQAIXlxFwP2ZVNQ4n+UXgkPlFI2cs2jbP+t2+iclQkhEZpQ2UvsRlmPGOu9R/IYPbgQBMKIWYWQ==" saltValue="x6UU4Oh8ReziqgVOMxDfn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1" spans="125:125" ht="13.5" hidden="1" customHeight="1" x14ac:dyDescent="0.15">
      <c r="DU121" s="259"/>
    </row>
  </sheetData>
  <sheetProtection algorithmName="SHA-512" hashValue="3U31gje67ZgYs7ROQ9zTgqSYLd4rEL49f/Ik2EgCvXCT6ucz2oEdiLGuTdbMJmRJGfvn9a55es05aDl5BrdoQg==" saltValue="edmtN3xW2WublIiCRnbt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ZmMLO4XI6dlotq6P0Ygx/7XNWpHwIDh/UaMg3W3MQL8weHiFFfxWxhCDNf0TILHwzkuGD8BDSuV4n/5NUX8p6w==" saltValue="oPfU6IyYb7eovZXdNQEe1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8" t="s">
        <v>3</v>
      </c>
      <c r="D47" s="1138"/>
      <c r="E47" s="1139"/>
      <c r="F47" s="11">
        <v>46.12</v>
      </c>
      <c r="G47" s="12">
        <v>45.25</v>
      </c>
      <c r="H47" s="12">
        <v>41.21</v>
      </c>
      <c r="I47" s="12">
        <v>41.62</v>
      </c>
      <c r="J47" s="13">
        <v>41.49</v>
      </c>
    </row>
    <row r="48" spans="2:10" ht="57.75" customHeight="1" x14ac:dyDescent="0.15">
      <c r="B48" s="14"/>
      <c r="C48" s="1140" t="s">
        <v>4</v>
      </c>
      <c r="D48" s="1140"/>
      <c r="E48" s="1141"/>
      <c r="F48" s="15">
        <v>3.16</v>
      </c>
      <c r="G48" s="16">
        <v>2.0499999999999998</v>
      </c>
      <c r="H48" s="16">
        <v>1.71</v>
      </c>
      <c r="I48" s="16">
        <v>1.92</v>
      </c>
      <c r="J48" s="17">
        <v>1.95</v>
      </c>
    </row>
    <row r="49" spans="2:10" ht="57.75" customHeight="1" thickBot="1" x14ac:dyDescent="0.2">
      <c r="B49" s="18"/>
      <c r="C49" s="1142" t="s">
        <v>5</v>
      </c>
      <c r="D49" s="1142"/>
      <c r="E49" s="1143"/>
      <c r="F49" s="19">
        <v>1</v>
      </c>
      <c r="G49" s="20">
        <v>0.55000000000000004</v>
      </c>
      <c r="H49" s="20">
        <v>0.8</v>
      </c>
      <c r="I49" s="20" t="s">
        <v>532</v>
      </c>
      <c r="J49" s="21">
        <v>0.24</v>
      </c>
    </row>
    <row r="50" spans="2:10" x14ac:dyDescent="0.15"/>
  </sheetData>
  <sheetProtection algorithmName="SHA-512" hashValue="HmxhrVmA8w6y+961FgMgmWSbXQT1QH1MLHCFlkIJ7LlqrgfRHE3Ll6Y8lm5resn1uFLVrdfFkTuSi74jG22dpg==" saltValue="NjN6XOAcluzGpPNC1tyM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0" t="s">
        <v>533</v>
      </c>
      <c r="D34" s="1150"/>
      <c r="E34" s="1151"/>
      <c r="F34" s="32">
        <v>3.16</v>
      </c>
      <c r="G34" s="33">
        <v>2.0499999999999998</v>
      </c>
      <c r="H34" s="33">
        <v>1.7</v>
      </c>
      <c r="I34" s="33">
        <v>1.92</v>
      </c>
      <c r="J34" s="34">
        <v>1.95</v>
      </c>
      <c r="K34" s="22"/>
      <c r="L34" s="22"/>
      <c r="M34" s="22"/>
      <c r="N34" s="22"/>
      <c r="O34" s="22"/>
      <c r="P34" s="22"/>
    </row>
    <row r="35" spans="1:16" ht="39" customHeight="1" x14ac:dyDescent="0.15">
      <c r="A35" s="22"/>
      <c r="B35" s="35"/>
      <c r="C35" s="1144" t="s">
        <v>534</v>
      </c>
      <c r="D35" s="1145"/>
      <c r="E35" s="1146"/>
      <c r="F35" s="36">
        <v>0.66</v>
      </c>
      <c r="G35" s="37">
        <v>0.87</v>
      </c>
      <c r="H35" s="37">
        <v>1.06</v>
      </c>
      <c r="I35" s="37">
        <v>1.03</v>
      </c>
      <c r="J35" s="38">
        <v>1.05</v>
      </c>
      <c r="K35" s="22"/>
      <c r="L35" s="22"/>
      <c r="M35" s="22"/>
      <c r="N35" s="22"/>
      <c r="O35" s="22"/>
      <c r="P35" s="22"/>
    </row>
    <row r="36" spans="1:16" ht="39" customHeight="1" x14ac:dyDescent="0.15">
      <c r="A36" s="22"/>
      <c r="B36" s="35"/>
      <c r="C36" s="1144" t="s">
        <v>535</v>
      </c>
      <c r="D36" s="1145"/>
      <c r="E36" s="1146"/>
      <c r="F36" s="36">
        <v>2.31</v>
      </c>
      <c r="G36" s="37">
        <v>1.57</v>
      </c>
      <c r="H36" s="37">
        <v>1.73</v>
      </c>
      <c r="I36" s="37">
        <v>1.48</v>
      </c>
      <c r="J36" s="38">
        <v>0.44</v>
      </c>
      <c r="K36" s="22"/>
      <c r="L36" s="22"/>
      <c r="M36" s="22"/>
      <c r="N36" s="22"/>
      <c r="O36" s="22"/>
      <c r="P36" s="22"/>
    </row>
    <row r="37" spans="1:16" ht="39" customHeight="1" x14ac:dyDescent="0.15">
      <c r="A37" s="22"/>
      <c r="B37" s="35"/>
      <c r="C37" s="1144" t="s">
        <v>536</v>
      </c>
      <c r="D37" s="1145"/>
      <c r="E37" s="1146"/>
      <c r="F37" s="36">
        <v>0.26</v>
      </c>
      <c r="G37" s="37">
        <v>0.22</v>
      </c>
      <c r="H37" s="37">
        <v>0.11</v>
      </c>
      <c r="I37" s="37">
        <v>0.19</v>
      </c>
      <c r="J37" s="38">
        <v>0.44</v>
      </c>
      <c r="K37" s="22"/>
      <c r="L37" s="22"/>
      <c r="M37" s="22"/>
      <c r="N37" s="22"/>
      <c r="O37" s="22"/>
      <c r="P37" s="22"/>
    </row>
    <row r="38" spans="1:16" ht="39" customHeight="1" x14ac:dyDescent="0.15">
      <c r="A38" s="22"/>
      <c r="B38" s="35"/>
      <c r="C38" s="1144" t="s">
        <v>537</v>
      </c>
      <c r="D38" s="1145"/>
      <c r="E38" s="1146"/>
      <c r="F38" s="36">
        <v>0.1</v>
      </c>
      <c r="G38" s="37">
        <v>0.55000000000000004</v>
      </c>
      <c r="H38" s="37">
        <v>0.09</v>
      </c>
      <c r="I38" s="37">
        <v>0.83</v>
      </c>
      <c r="J38" s="38">
        <v>0.13</v>
      </c>
      <c r="K38" s="22"/>
      <c r="L38" s="22"/>
      <c r="M38" s="22"/>
      <c r="N38" s="22"/>
      <c r="O38" s="22"/>
      <c r="P38" s="22"/>
    </row>
    <row r="39" spans="1:16" ht="39" customHeight="1" x14ac:dyDescent="0.15">
      <c r="A39" s="22"/>
      <c r="B39" s="35"/>
      <c r="C39" s="1144" t="s">
        <v>538</v>
      </c>
      <c r="D39" s="1145"/>
      <c r="E39" s="1146"/>
      <c r="F39" s="36">
        <v>0.12</v>
      </c>
      <c r="G39" s="37">
        <v>0.16</v>
      </c>
      <c r="H39" s="37">
        <v>0.11</v>
      </c>
      <c r="I39" s="37">
        <v>0.11</v>
      </c>
      <c r="J39" s="38">
        <v>0.1</v>
      </c>
      <c r="K39" s="22"/>
      <c r="L39" s="22"/>
      <c r="M39" s="22"/>
      <c r="N39" s="22"/>
      <c r="O39" s="22"/>
      <c r="P39" s="22"/>
    </row>
    <row r="40" spans="1:16" ht="39" customHeight="1" x14ac:dyDescent="0.15">
      <c r="A40" s="22"/>
      <c r="B40" s="35"/>
      <c r="C40" s="1144" t="s">
        <v>539</v>
      </c>
      <c r="D40" s="1145"/>
      <c r="E40" s="1146"/>
      <c r="F40" s="36">
        <v>0.01</v>
      </c>
      <c r="G40" s="37">
        <v>0.01</v>
      </c>
      <c r="H40" s="37">
        <v>0.02</v>
      </c>
      <c r="I40" s="37">
        <v>0.02</v>
      </c>
      <c r="J40" s="38">
        <v>0.02</v>
      </c>
      <c r="K40" s="22"/>
      <c r="L40" s="22"/>
      <c r="M40" s="22"/>
      <c r="N40" s="22"/>
      <c r="O40" s="22"/>
      <c r="P40" s="22"/>
    </row>
    <row r="41" spans="1:16" ht="39" customHeight="1" x14ac:dyDescent="0.15">
      <c r="A41" s="22"/>
      <c r="B41" s="35"/>
      <c r="C41" s="1144" t="s">
        <v>540</v>
      </c>
      <c r="D41" s="1145"/>
      <c r="E41" s="1146"/>
      <c r="F41" s="36">
        <v>0.01</v>
      </c>
      <c r="G41" s="37">
        <v>0</v>
      </c>
      <c r="H41" s="37">
        <v>0.01</v>
      </c>
      <c r="I41" s="37">
        <v>0</v>
      </c>
      <c r="J41" s="38">
        <v>0.01</v>
      </c>
      <c r="K41" s="22"/>
      <c r="L41" s="22"/>
      <c r="M41" s="22"/>
      <c r="N41" s="22"/>
      <c r="O41" s="22"/>
      <c r="P41" s="22"/>
    </row>
    <row r="42" spans="1:16" ht="39" customHeight="1" x14ac:dyDescent="0.15">
      <c r="A42" s="22"/>
      <c r="B42" s="39"/>
      <c r="C42" s="1144" t="s">
        <v>541</v>
      </c>
      <c r="D42" s="1145"/>
      <c r="E42" s="1146"/>
      <c r="F42" s="36" t="s">
        <v>489</v>
      </c>
      <c r="G42" s="37" t="s">
        <v>489</v>
      </c>
      <c r="H42" s="37" t="s">
        <v>489</v>
      </c>
      <c r="I42" s="37" t="s">
        <v>489</v>
      </c>
      <c r="J42" s="38" t="s">
        <v>489</v>
      </c>
      <c r="K42" s="22"/>
      <c r="L42" s="22"/>
      <c r="M42" s="22"/>
      <c r="N42" s="22"/>
      <c r="O42" s="22"/>
      <c r="P42" s="22"/>
    </row>
    <row r="43" spans="1:16" ht="39" customHeight="1" thickBot="1" x14ac:dyDescent="0.2">
      <c r="A43" s="22"/>
      <c r="B43" s="40"/>
      <c r="C43" s="1147" t="s">
        <v>542</v>
      </c>
      <c r="D43" s="1148"/>
      <c r="E43" s="1149"/>
      <c r="F43" s="41">
        <v>0</v>
      </c>
      <c r="G43" s="42" t="s">
        <v>489</v>
      </c>
      <c r="H43" s="42" t="s">
        <v>489</v>
      </c>
      <c r="I43" s="42" t="s">
        <v>489</v>
      </c>
      <c r="J43" s="43" t="s">
        <v>489</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AYTh9sgTKmcgssttkaYA8owrAaeOUZTw/NHF1nYjFuIGAEWfldGQ1qzgyIY7XQf0RfHj5lPxfQjAN+W25Jtvg==" saltValue="XsQ0e9C4RWulcBxxZer42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115" zoomScaleNormal="11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75" t="s">
        <v>9</v>
      </c>
      <c r="C45" s="1176"/>
      <c r="D45" s="58"/>
      <c r="E45" s="1181" t="s">
        <v>10</v>
      </c>
      <c r="F45" s="1181"/>
      <c r="G45" s="1181"/>
      <c r="H45" s="1181"/>
      <c r="I45" s="1181"/>
      <c r="J45" s="1182"/>
      <c r="K45" s="59">
        <v>325</v>
      </c>
      <c r="L45" s="60">
        <v>345</v>
      </c>
      <c r="M45" s="60">
        <v>357</v>
      </c>
      <c r="N45" s="60">
        <v>365</v>
      </c>
      <c r="O45" s="61">
        <v>377</v>
      </c>
      <c r="P45" s="48"/>
      <c r="Q45" s="48"/>
      <c r="R45" s="48"/>
      <c r="S45" s="48"/>
      <c r="T45" s="48"/>
      <c r="U45" s="48"/>
    </row>
    <row r="46" spans="1:21" ht="30.75" customHeight="1" x14ac:dyDescent="0.15">
      <c r="A46" s="48"/>
      <c r="B46" s="1177"/>
      <c r="C46" s="1178"/>
      <c r="D46" s="62"/>
      <c r="E46" s="1154" t="s">
        <v>11</v>
      </c>
      <c r="F46" s="1154"/>
      <c r="G46" s="1154"/>
      <c r="H46" s="1154"/>
      <c r="I46" s="1154"/>
      <c r="J46" s="1155"/>
      <c r="K46" s="63" t="s">
        <v>489</v>
      </c>
      <c r="L46" s="64" t="s">
        <v>489</v>
      </c>
      <c r="M46" s="64" t="s">
        <v>489</v>
      </c>
      <c r="N46" s="64" t="s">
        <v>489</v>
      </c>
      <c r="O46" s="65" t="s">
        <v>489</v>
      </c>
      <c r="P46" s="48"/>
      <c r="Q46" s="48"/>
      <c r="R46" s="48"/>
      <c r="S46" s="48"/>
      <c r="T46" s="48"/>
      <c r="U46" s="48"/>
    </row>
    <row r="47" spans="1:21" ht="30.75" customHeight="1" x14ac:dyDescent="0.15">
      <c r="A47" s="48"/>
      <c r="B47" s="1177"/>
      <c r="C47" s="1178"/>
      <c r="D47" s="62"/>
      <c r="E47" s="1154" t="s">
        <v>12</v>
      </c>
      <c r="F47" s="1154"/>
      <c r="G47" s="1154"/>
      <c r="H47" s="1154"/>
      <c r="I47" s="1154"/>
      <c r="J47" s="1155"/>
      <c r="K47" s="63" t="s">
        <v>489</v>
      </c>
      <c r="L47" s="64" t="s">
        <v>489</v>
      </c>
      <c r="M47" s="64" t="s">
        <v>489</v>
      </c>
      <c r="N47" s="64" t="s">
        <v>489</v>
      </c>
      <c r="O47" s="65" t="s">
        <v>489</v>
      </c>
      <c r="P47" s="48"/>
      <c r="Q47" s="48"/>
      <c r="R47" s="48"/>
      <c r="S47" s="48"/>
      <c r="T47" s="48"/>
      <c r="U47" s="48"/>
    </row>
    <row r="48" spans="1:21" ht="30.75" customHeight="1" x14ac:dyDescent="0.15">
      <c r="A48" s="48"/>
      <c r="B48" s="1177"/>
      <c r="C48" s="1178"/>
      <c r="D48" s="62"/>
      <c r="E48" s="1154" t="s">
        <v>13</v>
      </c>
      <c r="F48" s="1154"/>
      <c r="G48" s="1154"/>
      <c r="H48" s="1154"/>
      <c r="I48" s="1154"/>
      <c r="J48" s="1155"/>
      <c r="K48" s="63">
        <v>183</v>
      </c>
      <c r="L48" s="64">
        <v>187</v>
      </c>
      <c r="M48" s="64">
        <v>188</v>
      </c>
      <c r="N48" s="64">
        <v>165</v>
      </c>
      <c r="O48" s="65">
        <v>191</v>
      </c>
      <c r="P48" s="48"/>
      <c r="Q48" s="48"/>
      <c r="R48" s="48"/>
      <c r="S48" s="48"/>
      <c r="T48" s="48"/>
      <c r="U48" s="48"/>
    </row>
    <row r="49" spans="1:21" ht="30.75" customHeight="1" x14ac:dyDescent="0.15">
      <c r="A49" s="48"/>
      <c r="B49" s="1177"/>
      <c r="C49" s="1178"/>
      <c r="D49" s="62"/>
      <c r="E49" s="1154" t="s">
        <v>14</v>
      </c>
      <c r="F49" s="1154"/>
      <c r="G49" s="1154"/>
      <c r="H49" s="1154"/>
      <c r="I49" s="1154"/>
      <c r="J49" s="1155"/>
      <c r="K49" s="63">
        <v>42</v>
      </c>
      <c r="L49" s="64">
        <v>39</v>
      </c>
      <c r="M49" s="64">
        <v>44</v>
      </c>
      <c r="N49" s="64">
        <v>39</v>
      </c>
      <c r="O49" s="65">
        <v>38</v>
      </c>
      <c r="P49" s="48"/>
      <c r="Q49" s="48"/>
      <c r="R49" s="48"/>
      <c r="S49" s="48"/>
      <c r="T49" s="48"/>
      <c r="U49" s="48"/>
    </row>
    <row r="50" spans="1:21" ht="30.75" customHeight="1" x14ac:dyDescent="0.15">
      <c r="A50" s="48"/>
      <c r="B50" s="1177"/>
      <c r="C50" s="1178"/>
      <c r="D50" s="62"/>
      <c r="E50" s="1154" t="s">
        <v>15</v>
      </c>
      <c r="F50" s="1154"/>
      <c r="G50" s="1154"/>
      <c r="H50" s="1154"/>
      <c r="I50" s="1154"/>
      <c r="J50" s="1155"/>
      <c r="K50" s="63" t="s">
        <v>489</v>
      </c>
      <c r="L50" s="64" t="s">
        <v>489</v>
      </c>
      <c r="M50" s="64" t="s">
        <v>489</v>
      </c>
      <c r="N50" s="64" t="s">
        <v>489</v>
      </c>
      <c r="O50" s="65" t="s">
        <v>489</v>
      </c>
      <c r="P50" s="48"/>
      <c r="Q50" s="48"/>
      <c r="R50" s="48"/>
      <c r="S50" s="48"/>
      <c r="T50" s="48"/>
      <c r="U50" s="48"/>
    </row>
    <row r="51" spans="1:21" ht="30.75" customHeight="1" x14ac:dyDescent="0.15">
      <c r="A51" s="48"/>
      <c r="B51" s="1179"/>
      <c r="C51" s="1180"/>
      <c r="D51" s="66"/>
      <c r="E51" s="1154" t="s">
        <v>16</v>
      </c>
      <c r="F51" s="1154"/>
      <c r="G51" s="1154"/>
      <c r="H51" s="1154"/>
      <c r="I51" s="1154"/>
      <c r="J51" s="1155"/>
      <c r="K51" s="63">
        <v>0</v>
      </c>
      <c r="L51" s="64">
        <v>0</v>
      </c>
      <c r="M51" s="64" t="s">
        <v>489</v>
      </c>
      <c r="N51" s="64" t="s">
        <v>489</v>
      </c>
      <c r="O51" s="65" t="s">
        <v>489</v>
      </c>
      <c r="P51" s="48"/>
      <c r="Q51" s="48"/>
      <c r="R51" s="48"/>
      <c r="S51" s="48"/>
      <c r="T51" s="48"/>
      <c r="U51" s="48"/>
    </row>
    <row r="52" spans="1:21" ht="30.75" customHeight="1" x14ac:dyDescent="0.15">
      <c r="A52" s="48"/>
      <c r="B52" s="1152" t="s">
        <v>17</v>
      </c>
      <c r="C52" s="1153"/>
      <c r="D52" s="66"/>
      <c r="E52" s="1154" t="s">
        <v>18</v>
      </c>
      <c r="F52" s="1154"/>
      <c r="G52" s="1154"/>
      <c r="H52" s="1154"/>
      <c r="I52" s="1154"/>
      <c r="J52" s="1155"/>
      <c r="K52" s="63">
        <v>343</v>
      </c>
      <c r="L52" s="64">
        <v>345</v>
      </c>
      <c r="M52" s="64">
        <v>359</v>
      </c>
      <c r="N52" s="64">
        <v>374</v>
      </c>
      <c r="O52" s="65">
        <v>399</v>
      </c>
      <c r="P52" s="48"/>
      <c r="Q52" s="48"/>
      <c r="R52" s="48"/>
      <c r="S52" s="48"/>
      <c r="T52" s="48"/>
      <c r="U52" s="48"/>
    </row>
    <row r="53" spans="1:21" ht="30.75" customHeight="1" thickBot="1" x14ac:dyDescent="0.2">
      <c r="A53" s="48"/>
      <c r="B53" s="1156" t="s">
        <v>19</v>
      </c>
      <c r="C53" s="1157"/>
      <c r="D53" s="67"/>
      <c r="E53" s="1158" t="s">
        <v>20</v>
      </c>
      <c r="F53" s="1158"/>
      <c r="G53" s="1158"/>
      <c r="H53" s="1158"/>
      <c r="I53" s="1158"/>
      <c r="J53" s="1159"/>
      <c r="K53" s="68">
        <v>207</v>
      </c>
      <c r="L53" s="69">
        <v>226</v>
      </c>
      <c r="M53" s="69">
        <v>230</v>
      </c>
      <c r="N53" s="69">
        <v>195</v>
      </c>
      <c r="O53" s="70">
        <v>207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0" t="s">
        <v>24</v>
      </c>
      <c r="C58" s="1161"/>
      <c r="D58" s="1166" t="s">
        <v>25</v>
      </c>
      <c r="E58" s="1167"/>
      <c r="F58" s="1167"/>
      <c r="G58" s="1167"/>
      <c r="H58" s="1167"/>
      <c r="I58" s="1167"/>
      <c r="J58" s="1168"/>
      <c r="K58" s="83"/>
      <c r="L58" s="84"/>
      <c r="M58" s="84"/>
      <c r="N58" s="84"/>
      <c r="O58" s="85"/>
    </row>
    <row r="59" spans="1:21" ht="31.5" customHeight="1" x14ac:dyDescent="0.15">
      <c r="B59" s="1162"/>
      <c r="C59" s="1163"/>
      <c r="D59" s="1169" t="s">
        <v>26</v>
      </c>
      <c r="E59" s="1170"/>
      <c r="F59" s="1170"/>
      <c r="G59" s="1170"/>
      <c r="H59" s="1170"/>
      <c r="I59" s="1170"/>
      <c r="J59" s="1171"/>
      <c r="K59" s="86"/>
      <c r="L59" s="87"/>
      <c r="M59" s="87"/>
      <c r="N59" s="87"/>
      <c r="O59" s="88"/>
    </row>
    <row r="60" spans="1:21" ht="31.5" customHeight="1" thickBot="1" x14ac:dyDescent="0.2">
      <c r="B60" s="1164"/>
      <c r="C60" s="1165"/>
      <c r="D60" s="1172" t="s">
        <v>27</v>
      </c>
      <c r="E60" s="1173"/>
      <c r="F60" s="1173"/>
      <c r="G60" s="1173"/>
      <c r="H60" s="1173"/>
      <c r="I60" s="1173"/>
      <c r="J60" s="1174"/>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my5BDc8vhn47wGICxtju25sYexhXbGAFu2SSe3rk3TL8FwScd9gAltjwjJ2dYRHv2xj0J9C/yZNQcwXlyfChA==" saltValue="mjjeebFwPqrlQnh62ziMR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95" t="s">
        <v>30</v>
      </c>
      <c r="C41" s="1196"/>
      <c r="D41" s="105"/>
      <c r="E41" s="1197" t="s">
        <v>31</v>
      </c>
      <c r="F41" s="1197"/>
      <c r="G41" s="1197"/>
      <c r="H41" s="1198"/>
      <c r="I41" s="355">
        <v>3556</v>
      </c>
      <c r="J41" s="356">
        <v>3586</v>
      </c>
      <c r="K41" s="356">
        <v>3564</v>
      </c>
      <c r="L41" s="356">
        <v>3779</v>
      </c>
      <c r="M41" s="357">
        <v>4191</v>
      </c>
    </row>
    <row r="42" spans="2:13" ht="27.75" customHeight="1" x14ac:dyDescent="0.15">
      <c r="B42" s="1185"/>
      <c r="C42" s="1186"/>
      <c r="D42" s="106"/>
      <c r="E42" s="1189" t="s">
        <v>32</v>
      </c>
      <c r="F42" s="1189"/>
      <c r="G42" s="1189"/>
      <c r="H42" s="1190"/>
      <c r="I42" s="358" t="s">
        <v>489</v>
      </c>
      <c r="J42" s="359" t="s">
        <v>489</v>
      </c>
      <c r="K42" s="359" t="s">
        <v>489</v>
      </c>
      <c r="L42" s="359" t="s">
        <v>489</v>
      </c>
      <c r="M42" s="360" t="s">
        <v>489</v>
      </c>
    </row>
    <row r="43" spans="2:13" ht="27.75" customHeight="1" x14ac:dyDescent="0.15">
      <c r="B43" s="1185"/>
      <c r="C43" s="1186"/>
      <c r="D43" s="106"/>
      <c r="E43" s="1189" t="s">
        <v>33</v>
      </c>
      <c r="F43" s="1189"/>
      <c r="G43" s="1189"/>
      <c r="H43" s="1190"/>
      <c r="I43" s="358">
        <v>2619</v>
      </c>
      <c r="J43" s="359">
        <v>2693</v>
      </c>
      <c r="K43" s="359">
        <v>2611</v>
      </c>
      <c r="L43" s="359">
        <v>2519</v>
      </c>
      <c r="M43" s="360">
        <v>2352</v>
      </c>
    </row>
    <row r="44" spans="2:13" ht="27.75" customHeight="1" x14ac:dyDescent="0.15">
      <c r="B44" s="1185"/>
      <c r="C44" s="1186"/>
      <c r="D44" s="106"/>
      <c r="E44" s="1189" t="s">
        <v>34</v>
      </c>
      <c r="F44" s="1189"/>
      <c r="G44" s="1189"/>
      <c r="H44" s="1190"/>
      <c r="I44" s="358">
        <v>163</v>
      </c>
      <c r="J44" s="359">
        <v>142</v>
      </c>
      <c r="K44" s="359">
        <v>112</v>
      </c>
      <c r="L44" s="359">
        <v>91</v>
      </c>
      <c r="M44" s="360">
        <v>65</v>
      </c>
    </row>
    <row r="45" spans="2:13" ht="27.75" customHeight="1" x14ac:dyDescent="0.15">
      <c r="B45" s="1185"/>
      <c r="C45" s="1186"/>
      <c r="D45" s="106"/>
      <c r="E45" s="1189" t="s">
        <v>35</v>
      </c>
      <c r="F45" s="1189"/>
      <c r="G45" s="1189"/>
      <c r="H45" s="1190"/>
      <c r="I45" s="358">
        <v>474</v>
      </c>
      <c r="J45" s="359">
        <v>507</v>
      </c>
      <c r="K45" s="359">
        <v>476</v>
      </c>
      <c r="L45" s="359">
        <v>469</v>
      </c>
      <c r="M45" s="360">
        <v>466</v>
      </c>
    </row>
    <row r="46" spans="2:13" ht="27.75" customHeight="1" x14ac:dyDescent="0.15">
      <c r="B46" s="1185"/>
      <c r="C46" s="1186"/>
      <c r="D46" s="107"/>
      <c r="E46" s="1189" t="s">
        <v>36</v>
      </c>
      <c r="F46" s="1189"/>
      <c r="G46" s="1189"/>
      <c r="H46" s="1190"/>
      <c r="I46" s="358" t="s">
        <v>489</v>
      </c>
      <c r="J46" s="359" t="s">
        <v>489</v>
      </c>
      <c r="K46" s="359" t="s">
        <v>489</v>
      </c>
      <c r="L46" s="359" t="s">
        <v>489</v>
      </c>
      <c r="M46" s="360" t="s">
        <v>489</v>
      </c>
    </row>
    <row r="47" spans="2:13" ht="27.75" customHeight="1" x14ac:dyDescent="0.15">
      <c r="B47" s="1185"/>
      <c r="C47" s="1186"/>
      <c r="D47" s="108"/>
      <c r="E47" s="1199" t="s">
        <v>37</v>
      </c>
      <c r="F47" s="1200"/>
      <c r="G47" s="1200"/>
      <c r="H47" s="1201"/>
      <c r="I47" s="358" t="s">
        <v>489</v>
      </c>
      <c r="J47" s="359" t="s">
        <v>489</v>
      </c>
      <c r="K47" s="359" t="s">
        <v>489</v>
      </c>
      <c r="L47" s="359" t="s">
        <v>489</v>
      </c>
      <c r="M47" s="360" t="s">
        <v>489</v>
      </c>
    </row>
    <row r="48" spans="2:13" ht="27.75" customHeight="1" x14ac:dyDescent="0.15">
      <c r="B48" s="1185"/>
      <c r="C48" s="1186"/>
      <c r="D48" s="106"/>
      <c r="E48" s="1189" t="s">
        <v>38</v>
      </c>
      <c r="F48" s="1189"/>
      <c r="G48" s="1189"/>
      <c r="H48" s="1190"/>
      <c r="I48" s="358" t="s">
        <v>489</v>
      </c>
      <c r="J48" s="359" t="s">
        <v>489</v>
      </c>
      <c r="K48" s="359" t="s">
        <v>489</v>
      </c>
      <c r="L48" s="359" t="s">
        <v>489</v>
      </c>
      <c r="M48" s="360" t="s">
        <v>489</v>
      </c>
    </row>
    <row r="49" spans="2:13" ht="27.75" customHeight="1" x14ac:dyDescent="0.15">
      <c r="B49" s="1187"/>
      <c r="C49" s="1188"/>
      <c r="D49" s="106"/>
      <c r="E49" s="1189" t="s">
        <v>39</v>
      </c>
      <c r="F49" s="1189"/>
      <c r="G49" s="1189"/>
      <c r="H49" s="1190"/>
      <c r="I49" s="358" t="s">
        <v>489</v>
      </c>
      <c r="J49" s="359" t="s">
        <v>489</v>
      </c>
      <c r="K49" s="359" t="s">
        <v>489</v>
      </c>
      <c r="L49" s="359" t="s">
        <v>489</v>
      </c>
      <c r="M49" s="360" t="s">
        <v>489</v>
      </c>
    </row>
    <row r="50" spans="2:13" ht="27.75" customHeight="1" x14ac:dyDescent="0.15">
      <c r="B50" s="1183" t="s">
        <v>40</v>
      </c>
      <c r="C50" s="1184"/>
      <c r="D50" s="109"/>
      <c r="E50" s="1189" t="s">
        <v>41</v>
      </c>
      <c r="F50" s="1189"/>
      <c r="G50" s="1189"/>
      <c r="H50" s="1190"/>
      <c r="I50" s="358">
        <v>1909</v>
      </c>
      <c r="J50" s="359">
        <v>2054</v>
      </c>
      <c r="K50" s="359">
        <v>2473</v>
      </c>
      <c r="L50" s="359">
        <v>2802</v>
      </c>
      <c r="M50" s="360">
        <v>3133</v>
      </c>
    </row>
    <row r="51" spans="2:13" ht="27.75" customHeight="1" x14ac:dyDescent="0.15">
      <c r="B51" s="1185"/>
      <c r="C51" s="1186"/>
      <c r="D51" s="106"/>
      <c r="E51" s="1189" t="s">
        <v>42</v>
      </c>
      <c r="F51" s="1189"/>
      <c r="G51" s="1189"/>
      <c r="H51" s="1190"/>
      <c r="I51" s="358">
        <v>43</v>
      </c>
      <c r="J51" s="359">
        <v>37</v>
      </c>
      <c r="K51" s="359">
        <v>37</v>
      </c>
      <c r="L51" s="359">
        <v>28</v>
      </c>
      <c r="M51" s="360">
        <v>15</v>
      </c>
    </row>
    <row r="52" spans="2:13" ht="27.75" customHeight="1" x14ac:dyDescent="0.15">
      <c r="B52" s="1187"/>
      <c r="C52" s="1188"/>
      <c r="D52" s="106"/>
      <c r="E52" s="1189" t="s">
        <v>43</v>
      </c>
      <c r="F52" s="1189"/>
      <c r="G52" s="1189"/>
      <c r="H52" s="1190"/>
      <c r="I52" s="358">
        <v>3726</v>
      </c>
      <c r="J52" s="359">
        <v>3725</v>
      </c>
      <c r="K52" s="359">
        <v>3641</v>
      </c>
      <c r="L52" s="359">
        <v>3713</v>
      </c>
      <c r="M52" s="360">
        <v>3934</v>
      </c>
    </row>
    <row r="53" spans="2:13" ht="27.75" customHeight="1" thickBot="1" x14ac:dyDescent="0.2">
      <c r="B53" s="1191" t="s">
        <v>19</v>
      </c>
      <c r="C53" s="1192"/>
      <c r="D53" s="110"/>
      <c r="E53" s="1193" t="s">
        <v>44</v>
      </c>
      <c r="F53" s="1193"/>
      <c r="G53" s="1193"/>
      <c r="H53" s="1194"/>
      <c r="I53" s="361">
        <v>1134</v>
      </c>
      <c r="J53" s="362">
        <v>1112</v>
      </c>
      <c r="K53" s="362">
        <v>613</v>
      </c>
      <c r="L53" s="362">
        <v>315</v>
      </c>
      <c r="M53" s="363">
        <v>-8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gZ2R+8s8zehjtUlo0zvXjx9VP20Eky3+vJ9Rey1mUVEcGXHpXv7o2w9MpCxDzkjCNsNKv0QWZ1Ty4PZUnMu4HQ==" saltValue="ralPzCLujK+XajNSGBuHI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0" t="s">
        <v>46</v>
      </c>
      <c r="D55" s="1210"/>
      <c r="E55" s="1211"/>
      <c r="F55" s="122">
        <v>973</v>
      </c>
      <c r="G55" s="122">
        <v>967</v>
      </c>
      <c r="H55" s="123">
        <v>972</v>
      </c>
    </row>
    <row r="56" spans="2:8" ht="52.5" customHeight="1" x14ac:dyDescent="0.15">
      <c r="B56" s="124"/>
      <c r="C56" s="1212" t="s">
        <v>47</v>
      </c>
      <c r="D56" s="1212"/>
      <c r="E56" s="1213"/>
      <c r="F56" s="125">
        <v>705</v>
      </c>
      <c r="G56" s="125">
        <v>989</v>
      </c>
      <c r="H56" s="126">
        <v>1263</v>
      </c>
    </row>
    <row r="57" spans="2:8" ht="53.25" customHeight="1" x14ac:dyDescent="0.15">
      <c r="B57" s="124"/>
      <c r="C57" s="1214" t="s">
        <v>48</v>
      </c>
      <c r="D57" s="1214"/>
      <c r="E57" s="1215"/>
      <c r="F57" s="127">
        <v>588</v>
      </c>
      <c r="G57" s="127">
        <v>639</v>
      </c>
      <c r="H57" s="128">
        <v>570</v>
      </c>
    </row>
    <row r="58" spans="2:8" ht="45.75" customHeight="1" x14ac:dyDescent="0.15">
      <c r="B58" s="129"/>
      <c r="C58" s="1202" t="s">
        <v>565</v>
      </c>
      <c r="D58" s="1203"/>
      <c r="E58" s="1204"/>
      <c r="F58" s="130">
        <v>502</v>
      </c>
      <c r="G58" s="130">
        <v>524</v>
      </c>
      <c r="H58" s="131">
        <v>454</v>
      </c>
    </row>
    <row r="59" spans="2:8" ht="45.75" customHeight="1" x14ac:dyDescent="0.15">
      <c r="B59" s="129"/>
      <c r="C59" s="1202" t="s">
        <v>566</v>
      </c>
      <c r="D59" s="1203"/>
      <c r="E59" s="1204"/>
      <c r="F59" s="130">
        <v>37</v>
      </c>
      <c r="G59" s="130">
        <v>55</v>
      </c>
      <c r="H59" s="131">
        <v>49</v>
      </c>
    </row>
    <row r="60" spans="2:8" ht="45.75" customHeight="1" x14ac:dyDescent="0.15">
      <c r="B60" s="129"/>
      <c r="C60" s="1202" t="s">
        <v>567</v>
      </c>
      <c r="D60" s="1203"/>
      <c r="E60" s="1204"/>
      <c r="F60" s="130">
        <v>13</v>
      </c>
      <c r="G60" s="130">
        <v>21</v>
      </c>
      <c r="H60" s="131">
        <v>25</v>
      </c>
    </row>
    <row r="61" spans="2:8" ht="45.75" customHeight="1" x14ac:dyDescent="0.15">
      <c r="B61" s="129"/>
      <c r="C61" s="1202" t="s">
        <v>568</v>
      </c>
      <c r="D61" s="1203"/>
      <c r="E61" s="1204"/>
      <c r="F61" s="130">
        <v>15</v>
      </c>
      <c r="G61" s="130">
        <v>15</v>
      </c>
      <c r="H61" s="131">
        <v>15</v>
      </c>
    </row>
    <row r="62" spans="2:8" ht="45.75" customHeight="1" thickBot="1" x14ac:dyDescent="0.2">
      <c r="B62" s="132"/>
      <c r="C62" s="1205" t="s">
        <v>569</v>
      </c>
      <c r="D62" s="1206"/>
      <c r="E62" s="1207"/>
      <c r="F62" s="133">
        <v>4</v>
      </c>
      <c r="G62" s="133">
        <v>10</v>
      </c>
      <c r="H62" s="134">
        <v>6</v>
      </c>
    </row>
    <row r="63" spans="2:8" ht="52.5" customHeight="1" thickBot="1" x14ac:dyDescent="0.2">
      <c r="B63" s="135"/>
      <c r="C63" s="1208" t="s">
        <v>49</v>
      </c>
      <c r="D63" s="1208"/>
      <c r="E63" s="1209"/>
      <c r="F63" s="136">
        <v>2266</v>
      </c>
      <c r="G63" s="136">
        <v>2595</v>
      </c>
      <c r="H63" s="137">
        <v>2804</v>
      </c>
    </row>
    <row r="64" spans="2:8" x14ac:dyDescent="0.15"/>
  </sheetData>
  <sheetProtection algorithmName="SHA-512" hashValue="aUDUX5sgw0PJCjJ1C8WsH2RLEbScvDjUY8oTqTHuhDChSMwM/4h7Dadde/P27n+WDgBhxzE4ZOihiXilCGIdtw==" saltValue="V1gpI1eXVgQ1tcuVOF9B2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60863</v>
      </c>
      <c r="E3" s="156"/>
      <c r="F3" s="157">
        <v>268375</v>
      </c>
      <c r="G3" s="158"/>
      <c r="H3" s="159"/>
    </row>
    <row r="4" spans="1:8" x14ac:dyDescent="0.15">
      <c r="A4" s="160"/>
      <c r="B4" s="161"/>
      <c r="C4" s="162"/>
      <c r="D4" s="163">
        <v>44263</v>
      </c>
      <c r="E4" s="164"/>
      <c r="F4" s="165">
        <v>119602</v>
      </c>
      <c r="G4" s="166"/>
      <c r="H4" s="167"/>
    </row>
    <row r="5" spans="1:8" x14ac:dyDescent="0.15">
      <c r="A5" s="148" t="s">
        <v>521</v>
      </c>
      <c r="B5" s="153"/>
      <c r="C5" s="154"/>
      <c r="D5" s="155">
        <v>75320</v>
      </c>
      <c r="E5" s="156"/>
      <c r="F5" s="157">
        <v>301035</v>
      </c>
      <c r="G5" s="158"/>
      <c r="H5" s="159"/>
    </row>
    <row r="6" spans="1:8" x14ac:dyDescent="0.15">
      <c r="A6" s="160"/>
      <c r="B6" s="161"/>
      <c r="C6" s="162"/>
      <c r="D6" s="163">
        <v>52608</v>
      </c>
      <c r="E6" s="164"/>
      <c r="F6" s="165">
        <v>154376</v>
      </c>
      <c r="G6" s="166"/>
      <c r="H6" s="167"/>
    </row>
    <row r="7" spans="1:8" x14ac:dyDescent="0.15">
      <c r="A7" s="148" t="s">
        <v>522</v>
      </c>
      <c r="B7" s="153"/>
      <c r="C7" s="154"/>
      <c r="D7" s="155">
        <v>111230</v>
      </c>
      <c r="E7" s="156"/>
      <c r="F7" s="157">
        <v>277467</v>
      </c>
      <c r="G7" s="158"/>
      <c r="H7" s="159"/>
    </row>
    <row r="8" spans="1:8" x14ac:dyDescent="0.15">
      <c r="A8" s="160"/>
      <c r="B8" s="161"/>
      <c r="C8" s="162"/>
      <c r="D8" s="163">
        <v>42503</v>
      </c>
      <c r="E8" s="164"/>
      <c r="F8" s="165">
        <v>128378</v>
      </c>
      <c r="G8" s="166"/>
      <c r="H8" s="167"/>
    </row>
    <row r="9" spans="1:8" x14ac:dyDescent="0.15">
      <c r="A9" s="148" t="s">
        <v>523</v>
      </c>
      <c r="B9" s="153"/>
      <c r="C9" s="154"/>
      <c r="D9" s="155">
        <v>240299</v>
      </c>
      <c r="E9" s="156"/>
      <c r="F9" s="157">
        <v>282256</v>
      </c>
      <c r="G9" s="158"/>
      <c r="H9" s="159"/>
    </row>
    <row r="10" spans="1:8" x14ac:dyDescent="0.15">
      <c r="A10" s="160"/>
      <c r="B10" s="161"/>
      <c r="C10" s="162"/>
      <c r="D10" s="163">
        <v>116411</v>
      </c>
      <c r="E10" s="164"/>
      <c r="F10" s="165">
        <v>145453</v>
      </c>
      <c r="G10" s="166"/>
      <c r="H10" s="167"/>
    </row>
    <row r="11" spans="1:8" x14ac:dyDescent="0.15">
      <c r="A11" s="148" t="s">
        <v>524</v>
      </c>
      <c r="B11" s="153"/>
      <c r="C11" s="154"/>
      <c r="D11" s="155">
        <v>282181</v>
      </c>
      <c r="E11" s="156"/>
      <c r="F11" s="157">
        <v>295341</v>
      </c>
      <c r="G11" s="158"/>
      <c r="H11" s="159"/>
    </row>
    <row r="12" spans="1:8" x14ac:dyDescent="0.15">
      <c r="A12" s="160"/>
      <c r="B12" s="161"/>
      <c r="C12" s="168"/>
      <c r="D12" s="163">
        <v>221631</v>
      </c>
      <c r="E12" s="164"/>
      <c r="F12" s="165">
        <v>137402</v>
      </c>
      <c r="G12" s="166"/>
      <c r="H12" s="167"/>
    </row>
    <row r="13" spans="1:8" x14ac:dyDescent="0.15">
      <c r="A13" s="148"/>
      <c r="B13" s="153"/>
      <c r="C13" s="169"/>
      <c r="D13" s="170">
        <v>153979</v>
      </c>
      <c r="E13" s="171"/>
      <c r="F13" s="172">
        <v>284895</v>
      </c>
      <c r="G13" s="173"/>
      <c r="H13" s="159"/>
    </row>
    <row r="14" spans="1:8" x14ac:dyDescent="0.15">
      <c r="A14" s="160"/>
      <c r="B14" s="161"/>
      <c r="C14" s="162"/>
      <c r="D14" s="163">
        <v>95483</v>
      </c>
      <c r="E14" s="164"/>
      <c r="F14" s="165">
        <v>137042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3.16</v>
      </c>
      <c r="C19" s="174">
        <f>ROUND(VALUE(SUBSTITUTE(実質収支比率等に係る経年分析!G$48,"▲","-")),2)</f>
        <v>2.0499999999999998</v>
      </c>
      <c r="D19" s="174">
        <f>ROUND(VALUE(SUBSTITUTE(実質収支比率等に係る経年分析!H$48,"▲","-")),2)</f>
        <v>1.71</v>
      </c>
      <c r="E19" s="174">
        <f>ROUND(VALUE(SUBSTITUTE(実質収支比率等に係る経年分析!I$48,"▲","-")),2)</f>
        <v>1.92</v>
      </c>
      <c r="F19" s="174">
        <f>ROUND(VALUE(SUBSTITUTE(実質収支比率等に係る経年分析!J$48,"▲","-")),2)</f>
        <v>1.95</v>
      </c>
    </row>
    <row r="20" spans="1:11" x14ac:dyDescent="0.15">
      <c r="A20" s="174" t="s">
        <v>53</v>
      </c>
      <c r="B20" s="174">
        <f>ROUND(VALUE(SUBSTITUTE(実質収支比率等に係る経年分析!F$47,"▲","-")),2)</f>
        <v>46.12</v>
      </c>
      <c r="C20" s="174">
        <f>ROUND(VALUE(SUBSTITUTE(実質収支比率等に係る経年分析!G$47,"▲","-")),2)</f>
        <v>45.25</v>
      </c>
      <c r="D20" s="174">
        <f>ROUND(VALUE(SUBSTITUTE(実質収支比率等に係る経年分析!H$47,"▲","-")),2)</f>
        <v>41.21</v>
      </c>
      <c r="E20" s="174">
        <f>ROUND(VALUE(SUBSTITUTE(実質収支比率等に係る経年分析!I$47,"▲","-")),2)</f>
        <v>41.62</v>
      </c>
      <c r="F20" s="174">
        <f>ROUND(VALUE(SUBSTITUTE(実質収支比率等に係る経年分析!J$47,"▲","-")),2)</f>
        <v>41.49</v>
      </c>
    </row>
    <row r="21" spans="1:11" x14ac:dyDescent="0.15">
      <c r="A21" s="174" t="s">
        <v>54</v>
      </c>
      <c r="B21" s="174">
        <f>IF(ISNUMBER(VALUE(SUBSTITUTE(実質収支比率等に係る経年分析!F$49,"▲","-"))),ROUND(VALUE(SUBSTITUTE(実質収支比率等に係る経年分析!F$49,"▲","-")),2),NA())</f>
        <v>1</v>
      </c>
      <c r="C21" s="174">
        <f>IF(ISNUMBER(VALUE(SUBSTITUTE(実質収支比率等に係る経年分析!G$49,"▲","-"))),ROUND(VALUE(SUBSTITUTE(実質収支比率等に係る経年分析!G$49,"▲","-")),2),NA())</f>
        <v>0.55000000000000004</v>
      </c>
      <c r="D21" s="174">
        <f>IF(ISNUMBER(VALUE(SUBSTITUTE(実質収支比率等に係る経年分析!H$49,"▲","-"))),ROUND(VALUE(SUBSTITUTE(実質収支比率等に係る経年分析!H$49,"▲","-")),2),NA())</f>
        <v>0.8</v>
      </c>
      <c r="E21" s="174">
        <f>IF(ISNUMBER(VALUE(SUBSTITUTE(実質収支比率等に係る経年分析!I$49,"▲","-"))),ROUND(VALUE(SUBSTITUTE(実質収支比率等に係る経年分析!I$49,"▲","-")),2),NA())</f>
        <v>-0.04</v>
      </c>
      <c r="F21" s="174">
        <f>IF(ISNUMBER(VALUE(SUBSTITUTE(実質収支比率等に係る経年分析!J$49,"▲","-"))),ROUND(VALUE(SUBSTITUTE(実質収支比率等に係る経年分析!J$49,"▲","-")),2),NA())</f>
        <v>0.24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介護保険特別会計（サービス事業勘定）</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後期高齢者医療事業</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国民健康保険特別会計（直診勘定）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v>
      </c>
    </row>
    <row r="32" spans="1:11" x14ac:dyDescent="0.15">
      <c r="A32" s="175" t="str">
        <f>IF(連結実質赤字比率に係る赤字・黒字の構成分析!C$38="",NA(),連結実質赤字比率に係る赤字・黒字の構成分析!C$38)</f>
        <v>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0.55000000000000004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0.13</v>
      </c>
    </row>
    <row r="33" spans="1:16" x14ac:dyDescent="0.15">
      <c r="A33" s="175" t="str">
        <f>IF(連結実質赤字比率に係る赤字・黒字の構成分析!C$37="",NA(),連結実質赤字比率に係る赤字・黒字の構成分析!C$37)</f>
        <v>簡易水道事業特別会計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0.44</v>
      </c>
    </row>
    <row r="34" spans="1:16" x14ac:dyDescent="0.15">
      <c r="A34" s="175" t="str">
        <f>IF(連結実質赤字比率に係る赤字・黒字の構成分析!C$36="",NA(),連結実質赤字比率に係る赤字・黒字の構成分析!C$36)</f>
        <v>国民健康保険特別会計（事業勘定）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2.31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1.57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1.73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0.44</v>
      </c>
    </row>
    <row r="35" spans="1:16" x14ac:dyDescent="0.15">
      <c r="A35" s="175" t="str">
        <f>IF(連結実質赤字比率に係る赤字・黒字の構成分析!C$35="",NA(),連結実質赤字比率に係る赤字・黒字の構成分析!C$35)</f>
        <v>介護保険特別会計（保険事業勘定）</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0.66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0.87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1.05</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3.16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2.0499999999999998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1.92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1.95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343</v>
      </c>
      <c r="E42" s="176"/>
      <c r="F42" s="176"/>
      <c r="G42" s="176">
        <f>'実質公債費比率（分子）の構造'!L$52</f>
        <v>345</v>
      </c>
      <c r="H42" s="176"/>
      <c r="I42" s="176"/>
      <c r="J42" s="176">
        <f>'実質公債費比率（分子）の構造'!M$52</f>
        <v>359</v>
      </c>
      <c r="K42" s="176"/>
      <c r="L42" s="176"/>
      <c r="M42" s="176">
        <f>'実質公債費比率（分子）の構造'!N$52</f>
        <v>374</v>
      </c>
      <c r="N42" s="176"/>
      <c r="O42" s="176"/>
      <c r="P42" s="176">
        <f>'実質公債費比率（分子）の構造'!O$52</f>
        <v>399</v>
      </c>
    </row>
    <row r="43" spans="1:16" x14ac:dyDescent="0.15">
      <c r="A43" s="176" t="s">
        <v>16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42</v>
      </c>
      <c r="C45" s="176"/>
      <c r="D45" s="176"/>
      <c r="E45" s="176">
        <f>'実質公債費比率（分子）の構造'!L$49</f>
        <v>39</v>
      </c>
      <c r="F45" s="176"/>
      <c r="G45" s="176"/>
      <c r="H45" s="176">
        <f>'実質公債費比率（分子）の構造'!M$49</f>
        <v>44</v>
      </c>
      <c r="I45" s="176"/>
      <c r="J45" s="176"/>
      <c r="K45" s="176">
        <f>'実質公債費比率（分子）の構造'!N$49</f>
        <v>39</v>
      </c>
      <c r="L45" s="176"/>
      <c r="M45" s="176"/>
      <c r="N45" s="176">
        <f>'実質公債費比率（分子）の構造'!O$49</f>
        <v>38</v>
      </c>
      <c r="O45" s="176"/>
      <c r="P45" s="176"/>
    </row>
    <row r="46" spans="1:16" x14ac:dyDescent="0.15">
      <c r="A46" s="176" t="s">
        <v>64</v>
      </c>
      <c r="B46" s="176">
        <f>'実質公債費比率（分子）の構造'!K$48</f>
        <v>183</v>
      </c>
      <c r="C46" s="176"/>
      <c r="D46" s="176"/>
      <c r="E46" s="176">
        <f>'実質公債費比率（分子）の構造'!L$48</f>
        <v>187</v>
      </c>
      <c r="F46" s="176"/>
      <c r="G46" s="176"/>
      <c r="H46" s="176">
        <f>'実質公債費比率（分子）の構造'!M$48</f>
        <v>188</v>
      </c>
      <c r="I46" s="176"/>
      <c r="J46" s="176"/>
      <c r="K46" s="176">
        <f>'実質公債費比率（分子）の構造'!N$48</f>
        <v>165</v>
      </c>
      <c r="L46" s="176"/>
      <c r="M46" s="176"/>
      <c r="N46" s="176">
        <f>'実質公債費比率（分子）の構造'!O$48</f>
        <v>191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325</v>
      </c>
      <c r="C49" s="176"/>
      <c r="D49" s="176"/>
      <c r="E49" s="176">
        <f>'実質公債費比率（分子）の構造'!L$45</f>
        <v>345</v>
      </c>
      <c r="F49" s="176"/>
      <c r="G49" s="176"/>
      <c r="H49" s="176">
        <f>'実質公債費比率（分子）の構造'!M$45</f>
        <v>357</v>
      </c>
      <c r="I49" s="176"/>
      <c r="J49" s="176"/>
      <c r="K49" s="176">
        <f>'実質公債費比率（分子）の構造'!N$45</f>
        <v>365</v>
      </c>
      <c r="L49" s="176"/>
      <c r="M49" s="176"/>
      <c r="N49" s="176">
        <f>'実質公債費比率（分子）の構造'!O$45</f>
        <v>377</v>
      </c>
      <c r="O49" s="176"/>
      <c r="P49" s="176"/>
    </row>
    <row r="50" spans="1:16" x14ac:dyDescent="0.15">
      <c r="A50" s="176" t="s">
        <v>67</v>
      </c>
      <c r="B50" s="176" t="e">
        <f>NA()</f>
        <v>#N/A</v>
      </c>
      <c r="C50" s="176">
        <f>IF(ISNUMBER('実質公債費比率（分子）の構造'!K$53),'実質公債費比率（分子）の構造'!K$53,NA())</f>
        <v>207</v>
      </c>
      <c r="D50" s="176" t="e">
        <f>NA()</f>
        <v>#N/A</v>
      </c>
      <c r="E50" s="176" t="e">
        <f>NA()</f>
        <v>#N/A</v>
      </c>
      <c r="F50" s="176">
        <f>IF(ISNUMBER('実質公債費比率（分子）の構造'!L$53),'実質公債費比率（分子）の構造'!L$53,NA())</f>
        <v>226</v>
      </c>
      <c r="G50" s="176" t="e">
        <f>NA()</f>
        <v>#N/A</v>
      </c>
      <c r="H50" s="176" t="e">
        <f>NA()</f>
        <v>#N/A</v>
      </c>
      <c r="I50" s="176">
        <f>IF(ISNUMBER('実質公債費比率（分子）の構造'!M$53),'実質公債費比率（分子）の構造'!M$53,NA())</f>
        <v>230</v>
      </c>
      <c r="J50" s="176" t="e">
        <f>NA()</f>
        <v>#N/A</v>
      </c>
      <c r="K50" s="176" t="e">
        <f>NA()</f>
        <v>#N/A</v>
      </c>
      <c r="L50" s="176">
        <f>IF(ISNUMBER('実質公債費比率（分子）の構造'!N$53),'実質公債費比率（分子）の構造'!N$53,NA())</f>
        <v>195</v>
      </c>
      <c r="M50" s="176" t="e">
        <f>NA()</f>
        <v>#N/A</v>
      </c>
      <c r="N50" s="176" t="e">
        <f>NA()</f>
        <v>#N/A</v>
      </c>
      <c r="O50" s="176">
        <f>IF(ISNUMBER('実質公債費比率（分子）の構造'!O$53),'実質公債費比率（分子）の構造'!O$53,NA())</f>
        <v>207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3726</v>
      </c>
      <c r="E56" s="175"/>
      <c r="F56" s="175"/>
      <c r="G56" s="175">
        <f>'将来負担比率（分子）の構造'!J$52</f>
        <v>3725</v>
      </c>
      <c r="H56" s="175"/>
      <c r="I56" s="175"/>
      <c r="J56" s="175">
        <f>'将来負担比率（分子）の構造'!K$52</f>
        <v>3641</v>
      </c>
      <c r="K56" s="175"/>
      <c r="L56" s="175"/>
      <c r="M56" s="175">
        <f>'将来負担比率（分子）の構造'!L$52</f>
        <v>3713</v>
      </c>
      <c r="N56" s="175"/>
      <c r="O56" s="175"/>
      <c r="P56" s="175">
        <f>'将来負担比率（分子）の構造'!M$52</f>
        <v>3934</v>
      </c>
    </row>
    <row r="57" spans="1:16" x14ac:dyDescent="0.15">
      <c r="A57" s="175" t="s">
        <v>42</v>
      </c>
      <c r="B57" s="175"/>
      <c r="C57" s="175"/>
      <c r="D57" s="175">
        <f>'将来負担比率（分子）の構造'!I$51</f>
        <v>43</v>
      </c>
      <c r="E57" s="175"/>
      <c r="F57" s="175"/>
      <c r="G57" s="175">
        <f>'将来負担比率（分子）の構造'!J$51</f>
        <v>37</v>
      </c>
      <c r="H57" s="175"/>
      <c r="I57" s="175"/>
      <c r="J57" s="175">
        <f>'将来負担比率（分子）の構造'!K$51</f>
        <v>37</v>
      </c>
      <c r="K57" s="175"/>
      <c r="L57" s="175"/>
      <c r="M57" s="175">
        <f>'将来負担比率（分子）の構造'!L$51</f>
        <v>28</v>
      </c>
      <c r="N57" s="175"/>
      <c r="O57" s="175"/>
      <c r="P57" s="175">
        <f>'将来負担比率（分子）の構造'!M$51</f>
        <v>15</v>
      </c>
    </row>
    <row r="58" spans="1:16" x14ac:dyDescent="0.15">
      <c r="A58" s="175" t="s">
        <v>41</v>
      </c>
      <c r="B58" s="175"/>
      <c r="C58" s="175"/>
      <c r="D58" s="175">
        <f>'将来負担比率（分子）の構造'!I$50</f>
        <v>1909</v>
      </c>
      <c r="E58" s="175"/>
      <c r="F58" s="175"/>
      <c r="G58" s="175">
        <f>'将来負担比率（分子）の構造'!J$50</f>
        <v>2054</v>
      </c>
      <c r="H58" s="175"/>
      <c r="I58" s="175"/>
      <c r="J58" s="175">
        <f>'将来負担比率（分子）の構造'!K$50</f>
        <v>2473</v>
      </c>
      <c r="K58" s="175"/>
      <c r="L58" s="175"/>
      <c r="M58" s="175">
        <f>'将来負担比率（分子）の構造'!L$50</f>
        <v>2802</v>
      </c>
      <c r="N58" s="175"/>
      <c r="O58" s="175"/>
      <c r="P58" s="175">
        <f>'将来負担比率（分子）の構造'!M$50</f>
        <v>3133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474</v>
      </c>
      <c r="C62" s="175"/>
      <c r="D62" s="175"/>
      <c r="E62" s="175">
        <f>'将来負担比率（分子）の構造'!J$45</f>
        <v>507</v>
      </c>
      <c r="F62" s="175"/>
      <c r="G62" s="175"/>
      <c r="H62" s="175">
        <f>'将来負担比率（分子）の構造'!K$45</f>
        <v>476</v>
      </c>
      <c r="I62" s="175"/>
      <c r="J62" s="175"/>
      <c r="K62" s="175">
        <f>'将来負担比率（分子）の構造'!L$45</f>
        <v>469</v>
      </c>
      <c r="L62" s="175"/>
      <c r="M62" s="175"/>
      <c r="N62" s="175">
        <f>'将来負担比率（分子）の構造'!M$45</f>
        <v>466</v>
      </c>
      <c r="O62" s="175"/>
      <c r="P62" s="175"/>
    </row>
    <row r="63" spans="1:16" x14ac:dyDescent="0.15">
      <c r="A63" s="175" t="s">
        <v>34</v>
      </c>
      <c r="B63" s="175">
        <f>'将来負担比率（分子）の構造'!I$44</f>
        <v>163</v>
      </c>
      <c r="C63" s="175"/>
      <c r="D63" s="175"/>
      <c r="E63" s="175">
        <f>'将来負担比率（分子）の構造'!J$44</f>
        <v>142</v>
      </c>
      <c r="F63" s="175"/>
      <c r="G63" s="175"/>
      <c r="H63" s="175">
        <f>'将来負担比率（分子）の構造'!K$44</f>
        <v>112</v>
      </c>
      <c r="I63" s="175"/>
      <c r="J63" s="175"/>
      <c r="K63" s="175">
        <f>'将来負担比率（分子）の構造'!L$44</f>
        <v>91</v>
      </c>
      <c r="L63" s="175"/>
      <c r="M63" s="175"/>
      <c r="N63" s="175">
        <f>'将来負担比率（分子）の構造'!M$44</f>
        <v>65</v>
      </c>
      <c r="O63" s="175"/>
      <c r="P63" s="175"/>
    </row>
    <row r="64" spans="1:16" x14ac:dyDescent="0.15">
      <c r="A64" s="175" t="s">
        <v>33</v>
      </c>
      <c r="B64" s="175">
        <f>'将来負担比率（分子）の構造'!I$43</f>
        <v>2619</v>
      </c>
      <c r="C64" s="175"/>
      <c r="D64" s="175"/>
      <c r="E64" s="175">
        <f>'将来負担比率（分子）の構造'!J$43</f>
        <v>2693</v>
      </c>
      <c r="F64" s="175"/>
      <c r="G64" s="175"/>
      <c r="H64" s="175">
        <f>'将来負担比率（分子）の構造'!K$43</f>
        <v>2611</v>
      </c>
      <c r="I64" s="175"/>
      <c r="J64" s="175"/>
      <c r="K64" s="175">
        <f>'将来負担比率（分子）の構造'!L$43</f>
        <v>2519</v>
      </c>
      <c r="L64" s="175"/>
      <c r="M64" s="175"/>
      <c r="N64" s="175">
        <f>'将来負担比率（分子）の構造'!M$43</f>
        <v>2352</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3556</v>
      </c>
      <c r="C66" s="175"/>
      <c r="D66" s="175"/>
      <c r="E66" s="175">
        <f>'将来負担比率（分子）の構造'!J$41</f>
        <v>3586</v>
      </c>
      <c r="F66" s="175"/>
      <c r="G66" s="175"/>
      <c r="H66" s="175">
        <f>'将来負担比率（分子）の構造'!K$41</f>
        <v>3564</v>
      </c>
      <c r="I66" s="175"/>
      <c r="J66" s="175"/>
      <c r="K66" s="175">
        <f>'将来負担比率（分子）の構造'!L$41</f>
        <v>3779</v>
      </c>
      <c r="L66" s="175"/>
      <c r="M66" s="175"/>
      <c r="N66" s="175">
        <f>'将来負担比率（分子）の構造'!M$41</f>
        <v>4191</v>
      </c>
      <c r="O66" s="175"/>
      <c r="P66" s="175"/>
    </row>
    <row r="67" spans="1:16" x14ac:dyDescent="0.15">
      <c r="A67" s="175" t="s">
        <v>71</v>
      </c>
      <c r="B67" s="175" t="e">
        <f>NA()</f>
        <v>#N/A</v>
      </c>
      <c r="C67" s="175">
        <f>IF(ISNUMBER('将来負担比率（分子）の構造'!I$53), IF('将来負担比率（分子）の構造'!I$53 &lt; 0, 0, '将来負担比率（分子）の構造'!I$53), NA())</f>
        <v>1134</v>
      </c>
      <c r="D67" s="175" t="e">
        <f>NA()</f>
        <v>#N/A</v>
      </c>
      <c r="E67" s="175" t="e">
        <f>NA()</f>
        <v>#N/A</v>
      </c>
      <c r="F67" s="175">
        <f>IF(ISNUMBER('将来負担比率（分子）の構造'!J$53), IF('将来負担比率（分子）の構造'!J$53 &lt; 0, 0, '将来負担比率（分子）の構造'!J$53), NA())</f>
        <v>1112</v>
      </c>
      <c r="G67" s="175" t="e">
        <f>NA()</f>
        <v>#N/A</v>
      </c>
      <c r="H67" s="175" t="e">
        <f>NA()</f>
        <v>#N/A</v>
      </c>
      <c r="I67" s="175">
        <f>IF(ISNUMBER('将来負担比率（分子）の構造'!K$53), IF('将来負担比率（分子）の構造'!K$53 &lt; 0, 0, '将来負担比率（分子）の構造'!K$53), NA())</f>
        <v>613</v>
      </c>
      <c r="J67" s="175" t="e">
        <f>NA()</f>
        <v>#N/A</v>
      </c>
      <c r="K67" s="175" t="e">
        <f>NA()</f>
        <v>#N/A</v>
      </c>
      <c r="L67" s="175">
        <f>IF(ISNUMBER('将来負担比率（分子）の構造'!L$53), IF('将来負担比率（分子）の構造'!L$53 &lt; 0, 0, '将来負担比率（分子）の構造'!L$53), NA())</f>
        <v>315</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973</v>
      </c>
      <c r="C72" s="179">
        <f>基金残高に係る経年分析!G55</f>
        <v>967</v>
      </c>
      <c r="D72" s="179">
        <f>基金残高に係る経年分析!H55</f>
        <v>972</v>
      </c>
    </row>
    <row r="73" spans="1:16" x14ac:dyDescent="0.15">
      <c r="A73" s="178" t="s">
        <v>74</v>
      </c>
      <c r="B73" s="179">
        <f>基金残高に係る経年分析!F56</f>
        <v>705</v>
      </c>
      <c r="C73" s="179">
        <f>基金残高に係る経年分析!G56</f>
        <v>989</v>
      </c>
      <c r="D73" s="179">
        <f>基金残高に係る経年分析!H56</f>
        <v>1263</v>
      </c>
    </row>
    <row r="74" spans="1:16" x14ac:dyDescent="0.15">
      <c r="A74" s="178" t="s">
        <v>75</v>
      </c>
      <c r="B74" s="179">
        <f>基金残高に係る経年分析!F57</f>
        <v>588</v>
      </c>
      <c r="C74" s="179">
        <f>基金残高に係る経年分析!G57</f>
        <v>639</v>
      </c>
      <c r="D74" s="179">
        <f>基金残高に係る経年分析!H57</f>
        <v>570</v>
      </c>
    </row>
  </sheetData>
  <sheetProtection algorithmName="SHA-512" hashValue="CRC4iwRUzzPG6pnv63FHv5A+gQzS+0pKWU36j4Hco/SkyqBlDL1GOO89SiTlBzhaDAmDuxtkV+tED1Azro1Ozw==" saltValue="sPq1NU2ZzG20qAYQjZA+6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山口　滝平</cp:lastModifiedBy>
  <cp:lastPrinted>2025-03-25T03:06:39Z</cp:lastPrinted>
  <dcterms:modified xsi:type="dcterms:W3CDTF">2025-03-26T04:40:48Z</dcterms:modified>
</cp:coreProperties>
</file>