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B5BC050D-98CC-43DC-AAA5-3C514AEC1FA8}" xr6:coauthVersionLast="36" xr6:coauthVersionMax="36" xr10:uidLastSave="{00000000-0000-0000-0000-000000000000}"/>
  <bookViews>
    <workbookView xWindow="0" yWindow="0" windowWidth="19200" windowHeight="68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<sst xmlns="http://schemas.openxmlformats.org/spreadsheetml/2006/main" count="1160" uniqueCount="552">
  <si>
    <t>▲ 0.76</t>
  </si>
  <si>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</si>
  <si>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</si>
  <si>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</si>
  <si>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</si>
  <si>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</si>
  <si>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</si>
  <si>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</si>
  <si>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</si>
  <si>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</si>
  <si>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</si>
  <si>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</si>
  <si>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</si>
  <si>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京都中部広域消防組合(一般会計)</t>
  </si>
  <si>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</si>
  <si>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</si>
  <si>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</si>
  <si>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</si>
  <si>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</si>
  <si>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</si>
  <si>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</si>
  <si>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</si>
  <si>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</si>
  <si>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</si>
  <si>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</si>
  <si>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</si>
  <si>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</si>
  <si>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</si>
  <si>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</si>
  <si>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</si>
  <si>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</si>
  <si>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</si>
  <si>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</si>
  <si>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</si>
  <si>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</si>
  <si>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</si>
  <si>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</si>
  <si>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</si>
  <si>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</si>
  <si>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</si>
  <si>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</si>
  <si>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</si>
  <si>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</si>
  <si>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</si>
  <si>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</si>
  <si>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</si>
  <si>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</si>
  <si>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</si>
  <si>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</si>
  <si>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</si>
  <si>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</si>
  <si>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</si>
  <si>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</si>
  <si>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</si>
  <si>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</si>
  <si>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</si>
  <si>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</si>
  <si>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</si>
  <si>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</si>
  <si>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</si>
  <si>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</si>
  <si>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</si>
  <si>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</si>
  <si>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</si>
  <si>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</si>
  <si>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</si>
  <si>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</si>
  <si>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</si>
  <si>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</si>
  <si>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</si>
  <si>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</si>
  <si>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</si>
  <si>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</si>
  <si>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</si>
  <si>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</si>
  <si>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</si>
  <si>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</si>
  <si>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</si>
  <si>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</si>
  <si>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</si>
  <si>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</si>
  <si>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</si>
  <si>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</si>
  <si>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</si>
  <si>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</si>
  <si>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</si>
  <si>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</si>
  <si>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</si>
  <si>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</si>
  <si>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</si>
  <si>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</si>
  <si>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</si>
  <si>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</si>
  <si>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</si>
  <si>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</si>
  <si>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</si>
  <si>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</si>
  <si>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</si>
  <si>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</si>
  <si>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</si>
  <si>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</si>
  <si>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</si>
  <si>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</si>
  <si>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</si>
  <si>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</si>
  <si>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</si>
  <si>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</si>
  <si>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</si>
  <si>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</si>
  <si>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</si>
  <si>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</si>
  <si>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</si>
  <si>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</si>
  <si>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</si>
  <si>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</si>
  <si>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</si>
  <si>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</si>
  <si>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森林環境譲与税基金</t>
  </si>
  <si>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</si>
  <si>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</si>
  <si>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</si>
  <si>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</si>
  <si>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</si>
  <si>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</si>
  <si>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</si>
  <si>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</si>
  <si>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</si>
  <si>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</si>
  <si>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</si>
  <si>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</si>
  <si>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</si>
  <si>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介護保険事業特別会計（事業勘定）</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</si>
  <si>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</si>
  <si>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</si>
  <si>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</si>
  <si>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</si>
  <si>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</si>
  <si>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</si>
  <si>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</si>
  <si>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</si>
  <si>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</si>
  <si>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</si>
  <si>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</si>
  <si>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</si>
  <si>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</si>
  <si>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</si>
  <si>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33"/>
  </si>
  <si>
    <t>Ⅲ－１</t>
  </si>
  <si>
    <t>地域福祉基金</t>
    <rPh sb="0" eb="6">
      <t>チイキフクシ</t>
    </rPh>
    <phoneticPr fontId="5"/>
  </si>
  <si>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</si>
  <si>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</si>
  <si>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</si>
  <si>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</si>
  <si>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</si>
  <si>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</si>
  <si>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</si>
  <si>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</si>
  <si>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</si>
  <si>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</si>
  <si>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</si>
  <si>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</si>
  <si>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</si>
  <si>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</si>
  <si>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</si>
  <si>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</si>
  <si>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</si>
  <si>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うち単独分</t>
    <rPh sb="2" eb="4">
      <t>タンドク</t>
    </rPh>
    <rPh sb="4" eb="5">
      <t>ブン</t>
    </rPh>
    <phoneticPr fontId="33"/>
  </si>
  <si>
    <t>京丹波町</t>
  </si>
  <si>
    <t>減債基金</t>
    <rPh sb="0" eb="1">
      <t>ゲン</t>
    </rPh>
    <rPh sb="1" eb="2">
      <t>サイ</t>
    </rPh>
    <rPh sb="2" eb="4">
      <t>キキン</t>
    </rPh>
    <phoneticPr fontId="33"/>
  </si>
  <si>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</si>
  <si>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</si>
  <si>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</si>
  <si>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</si>
  <si>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</si>
  <si>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</si>
  <si>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</si>
  <si>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</si>
  <si>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</si>
  <si>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</si>
  <si>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</si>
  <si>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</si>
  <si>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</si>
  <si>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</si>
  <si>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</si>
  <si>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</si>
  <si>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</si>
  <si>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</si>
  <si>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</si>
  <si>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</si>
  <si>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</si>
  <si>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</si>
  <si>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</si>
  <si>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</si>
  <si>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</si>
  <si>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</si>
  <si>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</si>
  <si>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</si>
  <si>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</si>
  <si>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</si>
  <si>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-10.7</t>
  </si>
  <si>
    <t>目的別歳出の状況（単位 千円・％）</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</si>
  <si>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</si>
  <si>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</si>
  <si>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</si>
  <si>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</si>
  <si>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</si>
  <si>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</si>
  <si>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</si>
  <si>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</si>
  <si>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</si>
  <si>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</si>
  <si>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</si>
  <si>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</si>
  <si>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</si>
  <si>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</si>
  <si>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</si>
  <si>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</si>
  <si>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</si>
  <si>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</si>
  <si>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</si>
  <si>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</si>
  <si>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</si>
  <si>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</si>
  <si>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</si>
  <si>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</si>
  <si>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</si>
  <si>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</si>
  <si>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</si>
  <si>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</si>
  <si>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</si>
  <si>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</si>
  <si>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</si>
  <si>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</si>
  <si>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-2.0</t>
  </si>
  <si>
    <t>資金不足
比率</t>
    <rPh sb="0" eb="2">
      <t>シキン</t>
    </rPh>
    <rPh sb="2" eb="4">
      <t>フソク</t>
    </rPh>
    <rPh sb="5" eb="7">
      <t>ヒリツ</t>
    </rPh>
    <phoneticPr fontId="33"/>
  </si>
  <si>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</si>
  <si>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</si>
  <si>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</si>
  <si>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</si>
  <si>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</si>
  <si>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</si>
  <si>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</si>
  <si>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</si>
  <si>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</si>
  <si>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</si>
  <si>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</si>
  <si>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</si>
  <si>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</si>
  <si>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</si>
  <si>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</si>
  <si>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</si>
  <si>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</si>
  <si>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</si>
  <si>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</si>
  <si>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</si>
  <si>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</si>
  <si>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</si>
  <si>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</si>
  <si>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</si>
  <si>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</si>
  <si>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</si>
  <si>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</si>
  <si>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</si>
  <si>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</si>
  <si>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</si>
  <si>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</si>
  <si>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</si>
  <si>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</si>
  <si>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</si>
  <si>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</si>
  <si>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</si>
  <si>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</si>
  <si>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</si>
  <si>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</si>
  <si>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</si>
  <si>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</si>
  <si>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</si>
  <si>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</si>
  <si>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</si>
  <si>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</si>
  <si>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</si>
  <si>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</si>
  <si>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</si>
  <si>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</si>
  <si>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</si>
  <si>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</si>
  <si>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</si>
  <si>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</si>
  <si>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</si>
  <si>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</si>
  <si>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</si>
  <si>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</si>
  <si>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</si>
  <si>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</si>
  <si>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</si>
  <si>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</si>
  <si>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</si>
  <si>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</si>
  <si>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</si>
  <si>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</si>
  <si>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</si>
  <si>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</si>
  <si>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</si>
  <si>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</si>
  <si>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</si>
  <si>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</si>
  <si>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京都府京丹波町</t>
  </si>
  <si>
    <t>地方譲与税</t>
  </si>
  <si>
    <t>一般会計等（純計）</t>
    <rPh sb="0" eb="2">
      <t>イッパン</t>
    </rPh>
    <rPh sb="2" eb="4">
      <t>カイケイ</t>
    </rPh>
    <rPh sb="4" eb="5">
      <t>トウ</t>
    </rPh>
    <rPh sb="6" eb="8">
      <t>ジュンケイ</t>
    </rPh>
    <phoneticPr fontId="33"/>
  </si>
  <si>
    <t>グランベール京都ゴルフ倶楽部</t>
  </si>
  <si>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</si>
  <si>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</si>
  <si>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</si>
  <si>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</si>
  <si>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</si>
  <si>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</si>
  <si>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</si>
  <si>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京丹波農業公社</t>
  </si>
  <si>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</si>
  <si>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</si>
  <si>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</si>
  <si>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</si>
  <si>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</si>
  <si>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</si>
  <si>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</si>
  <si>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</si>
  <si>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</si>
  <si>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</si>
  <si>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</si>
  <si>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</si>
  <si>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</si>
  <si>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</si>
  <si>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</si>
  <si>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</si>
  <si>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</si>
  <si>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</si>
  <si>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</si>
  <si>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国保京丹波町病院事業会計</t>
  </si>
  <si>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</si>
  <si>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</si>
  <si>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</si>
  <si>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</si>
  <si>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</si>
  <si>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</si>
  <si>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</si>
  <si>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</si>
  <si>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</si>
  <si>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</si>
  <si>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</si>
  <si>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</si>
  <si>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</si>
  <si>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</si>
  <si>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</si>
  <si>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</si>
  <si>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</si>
  <si>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</si>
  <si>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</si>
  <si>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</si>
  <si>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</si>
  <si>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</si>
  <si>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</si>
  <si>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</si>
  <si>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</si>
  <si>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</si>
  <si>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</si>
  <si>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船井郡衛生管理組合(一般会計)</t>
  </si>
  <si>
    <t>地方特例交付金等</t>
    <rPh sb="7" eb="8">
      <t>トウ</t>
    </rPh>
    <phoneticPr fontId="36"/>
  </si>
  <si>
    <t>諸支出金</t>
    <rPh sb="3" eb="4">
      <t>キン</t>
    </rPh>
    <phoneticPr fontId="5"/>
  </si>
  <si>
    <t>京都府後期高齢者医療広域連合（一般会計）</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</si>
  <si>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</si>
  <si>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</si>
  <si>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</si>
  <si>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</si>
  <si>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</si>
  <si>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</si>
  <si>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</si>
  <si>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</si>
  <si>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</si>
  <si>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</si>
  <si>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</si>
  <si>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</si>
  <si>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</si>
  <si>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</si>
  <si>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</si>
  <si>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</si>
  <si>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</si>
  <si>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</si>
  <si>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</si>
  <si>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</si>
  <si>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</si>
  <si>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</si>
  <si>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</si>
  <si>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</si>
  <si>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</si>
  <si>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育英資金給付事業特別会計</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</si>
  <si>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</si>
  <si>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</si>
  <si>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</si>
  <si>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</si>
  <si>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</si>
  <si>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</si>
  <si>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</si>
  <si>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</si>
  <si>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</si>
  <si>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京都地方税機構（一般会計）</t>
  </si>
  <si>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</si>
  <si>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</si>
  <si>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</si>
  <si>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</si>
  <si>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</si>
  <si>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</si>
  <si>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</si>
  <si>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</si>
  <si>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</si>
  <si>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</si>
  <si>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</si>
  <si>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</si>
  <si>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</si>
  <si>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</si>
  <si>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</si>
  <si>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</si>
  <si>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</si>
  <si>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</si>
  <si>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</si>
  <si>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</si>
  <si>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</si>
  <si>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</si>
  <si>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</si>
  <si>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</si>
  <si>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</si>
  <si>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</si>
  <si>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</si>
  <si>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</si>
  <si>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</si>
  <si>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</si>
  <si>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</si>
  <si>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</si>
  <si>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</si>
  <si>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</si>
  <si>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</si>
  <si>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</si>
  <si>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</si>
  <si>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</si>
  <si>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</si>
  <si>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</si>
  <si>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</si>
  <si>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</si>
  <si>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</si>
  <si>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</si>
  <si>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</si>
  <si>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</si>
  <si>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</si>
  <si>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</si>
  <si>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</si>
  <si>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</si>
  <si>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</si>
  <si>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</si>
  <si>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</si>
  <si>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</si>
  <si>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</si>
  <si>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</si>
  <si>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</si>
  <si>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</si>
  <si>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町営バス運行事業特別会計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</si>
  <si>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</si>
  <si>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</si>
  <si>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</si>
  <si>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</si>
  <si>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</si>
  <si>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</si>
  <si>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国民健康保険事業特別会計（事業勘定）</t>
  </si>
  <si>
    <t>介護保険事業特別会計（サービス勘定）</t>
  </si>
  <si>
    <t>介護保険事業特別会計（老人保健施設サービス勘定）</t>
  </si>
  <si>
    <t>京丹波町水道事業会計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</si>
  <si>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</si>
  <si>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</si>
  <si>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</si>
  <si>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</si>
  <si>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</si>
  <si>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</si>
  <si>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</si>
  <si>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</si>
  <si>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</si>
  <si>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</si>
  <si>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</si>
  <si>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</si>
  <si>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</si>
  <si>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</si>
  <si>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</si>
  <si>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</si>
  <si>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</si>
  <si>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</si>
  <si>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</si>
  <si>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</si>
  <si>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</si>
  <si>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</si>
  <si>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</si>
  <si>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</si>
  <si>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</si>
  <si>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</si>
  <si>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</si>
  <si>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</si>
  <si>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</si>
  <si>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</si>
  <si>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</si>
  <si>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</si>
  <si>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</si>
  <si>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</si>
  <si>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</si>
  <si>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</si>
  <si>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</si>
  <si>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</si>
  <si>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</si>
  <si>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</si>
  <si>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</si>
  <si>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</si>
  <si>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</si>
  <si>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</si>
  <si>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</si>
  <si>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</si>
  <si>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</si>
  <si>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</si>
  <si>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</si>
  <si>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京都府自治会館管理組合(一般会計)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</si>
  <si>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</si>
  <si>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</si>
  <si>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</si>
  <si>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</si>
  <si>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</si>
  <si>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</si>
  <si>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</si>
  <si>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</si>
  <si>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</si>
  <si>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</si>
  <si>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</si>
  <si>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</si>
  <si>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</si>
  <si>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</si>
  <si>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0.73</t>
  </si>
  <si>
    <t>その他会計（赤字）</t>
  </si>
  <si>
    <t>国民健康保険南丹病院組合(病院事業会計)</t>
  </si>
  <si>
    <t>京都府市町村職員退職手当組合（一般会計）</t>
  </si>
  <si>
    <t>京都府市町村議会議員公務災害補償等組合(一般会計)</t>
  </si>
  <si>
    <t>京都府住宅新築資金等貸付事業管理組合（特別会計）</t>
  </si>
  <si>
    <t>丹波地域開発</t>
  </si>
  <si>
    <t>瑞穂農林</t>
  </si>
  <si>
    <t>和知ふるさと振興センター</t>
  </si>
  <si>
    <t>京都府立丹波自然運動公園協力会</t>
  </si>
  <si>
    <t>振興基金</t>
    <rPh sb="0" eb="4">
      <t>シンコウ</t>
    </rPh>
    <phoneticPr fontId="5"/>
  </si>
  <si>
    <t>ふるさと応援寄附金基金</t>
  </si>
  <si>
    <t>過疎地域持続的発展特別基金</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</si>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</sst>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C7E4-4944-962D-139256DC4D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103125</c:v>
                </c:pt>
                <c:pt idx="1">
                  <c:v>211213</c:v>
                </c:pt>
                <c:pt idx="2">
                  <c:v>239520</c:v>
                </c:pt>
                <c:pt idx="3">
                  <c:v>80485</c:v>
                </c:pt>
                <c:pt idx="4">
                  <c:v>67299</c:v>
                </c:pt>
              </c:numCache>
            </c:numRef>
          </c:val>
          <c:smooth val="0"/>
          <c:extLst>
            <c:ext xmlns:c16="http://schemas.microsoft.com/office/drawing/2014/chart" uri="{C3380CC4-5D6E-409C-BE32-E72D297353CC}">
              <c16:uniqueId val="{00000001-C7E4-4944-962D-139256DC4D4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867937560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2.86</c:v>
                </c:pt>
                <c:pt idx="1">
                  <c:v>2.14</c:v>
                </c:pt>
                <c:pt idx="2">
                  <c:v>5.15</c:v>
                </c:pt>
                <c:pt idx="3">
                  <c:v>3.4</c:v>
                </c:pt>
                <c:pt idx="4">
                  <c:v>0.7</c:v>
                </c:pt>
              </c:numCache>
            </c:numRef>
          </c:val>
          <c:extLst>
            <c:ext xmlns:c16="http://schemas.microsoft.com/office/drawing/2014/chart" uri="{C3380CC4-5D6E-409C-BE32-E72D297353CC}">
              <c16:uniqueId val="{00000000-FE72-4AC7-9D8A-7BAF431246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21.63</c:v>
                </c:pt>
                <c:pt idx="1">
                  <c:v>21.93</c:v>
                </c:pt>
                <c:pt idx="2">
                  <c:v>22.39</c:v>
                </c:pt>
                <c:pt idx="3">
                  <c:v>24.46</c:v>
                </c:pt>
                <c:pt idx="4">
                  <c:v>26.37</c:v>
                </c:pt>
              </c:numCache>
            </c:numRef>
          </c:val>
          <c:extLst>
            <c:ext xmlns:c16="http://schemas.microsoft.com/office/drawing/2014/chart" uri="{C3380CC4-5D6E-409C-BE32-E72D297353CC}">
              <c16:uniqueId val="{00000001-FE72-4AC7-9D8A-7BAF4312465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9.64</c:v>
                </c:pt>
                <c:pt idx="1">
                  <c:v>-0.76</c:v>
                </c:pt>
                <c:pt idx="2">
                  <c:v>7.02</c:v>
                </c:pt>
                <c:pt idx="3">
                  <c:v>-0.73</c:v>
                </c:pt>
                <c:pt idx="4">
                  <c:v>1.89</c:v>
                </c:pt>
              </c:numCache>
            </c:numRef>
          </c:val>
          <c:smooth val="0"/>
          <c:extLst>
            <c:ext xmlns:c16="http://schemas.microsoft.com/office/drawing/2014/chart" uri="{C3380CC4-5D6E-409C-BE32-E72D297353CC}">
              <c16:uniqueId val="{00000002-FE72-4AC7-9D8A-7BAF431246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F82F-4FDA-AAE3-2DE3D31DF7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2F-4FDA-AAE3-2DE3D31DF7AD}"/>
            </c:ext>
          </c:extLst>
        </c:ser>
        <c:ser>
          <c:idx val="2"/>
          <c:order val="2"/>
          <c:tx>
            <c:strRef>
              <c:f>データシート!$A$29</c:f>
              <c:strCache>
                <c:ptCount val="1"/>
                <c:pt idx="0">
                  <c:v>介護保険事業特別会計（サービス勘定）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2-F82F-4FDA-AAE3-2DE3D31DF7AD}"/>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0.23</c:v>
                </c:pt>
                <c:pt idx="4">
                  <c:v>#N/A</c:v>
                </c:pt>
                <c:pt idx="5">
                  <c:v>0.4</c:v>
                </c:pt>
                <c:pt idx="6">
                  <c:v>#N/A</c:v>
                </c:pt>
                <c:pt idx="7">
                  <c:v>0.04</c:v>
                </c:pt>
                <c:pt idx="8">
                  <c:v>#N/A</c:v>
                </c:pt>
                <c:pt idx="9">
                  <c:v>0.06</c:v>
                </c:pt>
              </c:numCache>
            </c:numRef>
          </c:val>
          <c:extLst>
            <c:ext xmlns:c16="http://schemas.microsoft.com/office/drawing/2014/chart" uri="{C3380CC4-5D6E-409C-BE32-E72D297353CC}">
              <c16:uniqueId val="{00000003-F82F-4FDA-AAE3-2DE3D31DF7A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7.0000000000000007E-2</c:v>
                </c:pt>
                <c:pt idx="8">
                  <c:v>#N/A</c:v>
                </c:pt>
                <c:pt idx="9">
                  <c:v>0.06</c:v>
                </c:pt>
              </c:numCache>
            </c:numRef>
          </c:val>
          <c:extLst>
            <c:ext xmlns:c16="http://schemas.microsoft.com/office/drawing/2014/chart" uri="{C3380CC4-5D6E-409C-BE32-E72D297353CC}">
              <c16:uniqueId val="{00000004-F82F-4FDA-AAE3-2DE3D31DF7A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2.85</c:v>
                </c:pt>
                <c:pt idx="2">
                  <c:v>#N/A</c:v>
                </c:pt>
                <c:pt idx="3">
                  <c:v>2.13</c:v>
                </c:pt>
                <c:pt idx="4">
                  <c:v>#N/A</c:v>
                </c:pt>
                <c:pt idx="5">
                  <c:v>5.14</c:v>
                </c:pt>
                <c:pt idx="6">
                  <c:v>#N/A</c:v>
                </c:pt>
                <c:pt idx="7">
                  <c:v>3.39</c:v>
                </c:pt>
                <c:pt idx="8">
                  <c:v>#N/A</c:v>
                </c:pt>
                <c:pt idx="9">
                  <c:v>0.69</c:v>
                </c:pt>
              </c:numCache>
            </c:numRef>
          </c:val>
          <c:extLst>
            <c:ext xmlns:c16="http://schemas.microsoft.com/office/drawing/2014/chart" uri="{C3380CC4-5D6E-409C-BE32-E72D297353CC}">
              <c16:uniqueId val="{00000005-F82F-4FDA-AAE3-2DE3D31DF7AD}"/>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0.42</c:v>
                </c:pt>
                <c:pt idx="4">
                  <c:v>#N/A</c:v>
                </c:pt>
                <c:pt idx="5">
                  <c:v>0.69</c:v>
                </c:pt>
                <c:pt idx="6">
                  <c:v>#N/A</c:v>
                </c:pt>
                <c:pt idx="7">
                  <c:v>1.1100000000000001</c:v>
                </c:pt>
                <c:pt idx="8">
                  <c:v>#N/A</c:v>
                </c:pt>
                <c:pt idx="9">
                  <c:v>0.74</c:v>
                </c:pt>
              </c:numCache>
            </c:numRef>
          </c:val>
          <c:extLst>
            <c:ext xmlns:c16="http://schemas.microsoft.com/office/drawing/2014/chart" uri="{C3380CC4-5D6E-409C-BE32-E72D297353CC}">
              <c16:uniqueId val="{00000006-F82F-4FDA-AAE3-2DE3D31DF7A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1.1000000000000001</c:v>
                </c:pt>
              </c:numCache>
            </c:numRef>
          </c:val>
          <c:extLst>
            <c:ext xmlns:c16="http://schemas.microsoft.com/office/drawing/2014/chart" uri="{C3380CC4-5D6E-409C-BE32-E72D297353CC}">
              <c16:uniqueId val="{00000007-F82F-4FDA-AAE3-2DE3D31DF7AD}"/>
            </c:ext>
          </c:extLst>
        </c:ser>
        <c:ser>
          <c:idx val="8"/>
          <c:order val="8"/>
          <c:tx>
            <c:strRef>
              <c:f>データシート!$A$35</c:f>
              <c:strCache>
                <c:ptCount val="1"/>
                <c:pt idx="0">
                  <c:v>京丹波町水道事業会計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3.49</c:v>
                </c:pt>
                <c:pt idx="4">
                  <c:v>#N/A</c:v>
                </c:pt>
                <c:pt idx="5">
                  <c:v>3.47</c:v>
                </c:pt>
                <c:pt idx="6">
                  <c:v>#N/A</c:v>
                </c:pt>
                <c:pt idx="7">
                  <c:v>3.63</c:v>
                </c:pt>
                <c:pt idx="8">
                  <c:v>#N/A</c:v>
                </c:pt>
                <c:pt idx="9">
                  <c:v>2.4500000000000002</c:v>
                </c:pt>
              </c:numCache>
            </c:numRef>
          </c:val>
          <c:extLst>
            <c:ext xmlns:c16="http://schemas.microsoft.com/office/drawing/2014/chart" uri="{C3380CC4-5D6E-409C-BE32-E72D297353CC}">
              <c16:uniqueId val="{00000008-F82F-4FDA-AAE3-2DE3D31DF7AD}"/>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4.62</c:v>
                </c:pt>
                <c:pt idx="2">
                  <c:v>#N/A</c:v>
                </c:pt>
                <c:pt idx="3">
                  <c:v>4.88</c:v>
                </c:pt>
                <c:pt idx="4">
                  <c:v>#N/A</c:v>
                </c:pt>
                <c:pt idx="5">
                  <c:v>5.59</c:v>
                </c:pt>
                <c:pt idx="6">
                  <c:v>#N/A</c:v>
                </c:pt>
                <c:pt idx="7">
                  <c:v>6.54</c:v>
                </c:pt>
                <c:pt idx="8">
                  <c:v>#N/A</c:v>
                </c:pt>
                <c:pt idx="9">
                  <c:v>6.83</c:v>
                </c:pt>
              </c:numCache>
            </c:numRef>
          </c:val>
          <c:extLst>
            <c:ext xmlns:c16="http://schemas.microsoft.com/office/drawing/2014/chart" uri="{C3380CC4-5D6E-409C-BE32-E72D297353CC}">
              <c16:uniqueId val="{00000009-F82F-4FDA-AAE3-2DE3D31DF7A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1578</c:v>
                </c:pt>
                <c:pt idx="5">
                  <c:v>1557</c:v>
                </c:pt>
                <c:pt idx="8">
                  <c:v>1526</c:v>
                </c:pt>
                <c:pt idx="11">
                  <c:v>1520</c:v>
                </c:pt>
                <c:pt idx="14">
                  <c:v>1470</c:v>
                </c:pt>
              </c:numCache>
            </c:numRef>
          </c:val>
          <c:extLst>
            <c:ext xmlns:c16="http://schemas.microsoft.com/office/drawing/2014/chart" uri="{C3380CC4-5D6E-409C-BE32-E72D297353CC}">
              <c16:uniqueId val="{00000000-6F95-45B1-93CF-0901400EE3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95-45B1-93CF-0901400EE3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95-45B1-93CF-0901400EE3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24</c:v>
                </c:pt>
                <c:pt idx="6">
                  <c:v>14</c:v>
                </c:pt>
                <c:pt idx="9">
                  <c:v>16</c:v>
                </c:pt>
                <c:pt idx="12">
                  <c:v>19</c:v>
                </c:pt>
              </c:numCache>
            </c:numRef>
          </c:val>
          <c:extLst>
            <c:ext xmlns:c16="http://schemas.microsoft.com/office/drawing/2014/chart" uri="{C3380CC4-5D6E-409C-BE32-E72D297353CC}">
              <c16:uniqueId val="{00000003-6F95-45B1-93CF-0901400EE3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1027</c:v>
                </c:pt>
                <c:pt idx="3">
                  <c:v>1029</c:v>
                </c:pt>
                <c:pt idx="6">
                  <c:v>1004</c:v>
                </c:pt>
                <c:pt idx="9">
                  <c:v>973</c:v>
                </c:pt>
                <c:pt idx="12">
                  <c:v>947</c:v>
                </c:pt>
              </c:numCache>
            </c:numRef>
          </c:val>
          <c:extLst>
            <c:ext xmlns:c16="http://schemas.microsoft.com/office/drawing/2014/chart" uri="{C3380CC4-5D6E-409C-BE32-E72D297353CC}">
              <c16:uniqueId val="{00000004-6F95-45B1-93CF-0901400EE3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95-45B1-93CF-0901400EE3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95-45B1-93CF-0901400EE3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1493</c:v>
                </c:pt>
                <c:pt idx="3">
                  <c:v>1385</c:v>
                </c:pt>
                <c:pt idx="6">
                  <c:v>1422</c:v>
                </c:pt>
                <c:pt idx="9">
                  <c:v>1373</c:v>
                </c:pt>
                <c:pt idx="12">
                  <c:v>1339</c:v>
                </c:pt>
              </c:numCache>
            </c:numRef>
          </c:val>
          <c:extLst>
            <c:ext xmlns:c16="http://schemas.microsoft.com/office/drawing/2014/chart" uri="{C3380CC4-5D6E-409C-BE32-E72D297353CC}">
              <c16:uniqueId val="{00000007-6F95-45B1-93CF-0901400EE31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964</c:v>
                </c:pt>
                <c:pt idx="2">
                  <c:v>#N/A</c:v>
                </c:pt>
                <c:pt idx="3">
                  <c:v>#N/A</c:v>
                </c:pt>
                <c:pt idx="4">
                  <c:v>881</c:v>
                </c:pt>
                <c:pt idx="5">
                  <c:v>#N/A</c:v>
                </c:pt>
                <c:pt idx="6">
                  <c:v>#N/A</c:v>
                </c:pt>
                <c:pt idx="7">
                  <c:v>914</c:v>
                </c:pt>
                <c:pt idx="8">
                  <c:v>#N/A</c:v>
                </c:pt>
                <c:pt idx="9">
                  <c:v>#N/A</c:v>
                </c:pt>
                <c:pt idx="10">
                  <c:v>842</c:v>
                </c:pt>
                <c:pt idx="11">
                  <c:v>#N/A</c:v>
                </c:pt>
                <c:pt idx="12">
                  <c:v>#N/A</c:v>
                </c:pt>
                <c:pt idx="13">
                  <c:v>835</c:v>
                </c:pt>
                <c:pt idx="14">
                  <c:v>#N/A</c:v>
                </c:pt>
              </c:numCache>
            </c:numRef>
          </c:val>
          <c:smooth val="0"/>
          <c:extLst>
            <c:ext xmlns:c16="http://schemas.microsoft.com/office/drawing/2014/chart" uri="{C3380CC4-5D6E-409C-BE32-E72D297353CC}">
              <c16:uniqueId val="{00000008-6F95-45B1-93CF-0901400EE3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15113</c:v>
                </c:pt>
                <c:pt idx="5">
                  <c:v>15419</c:v>
                </c:pt>
                <c:pt idx="8">
                  <c:v>15749</c:v>
                </c:pt>
                <c:pt idx="11">
                  <c:v>15270</c:v>
                </c:pt>
                <c:pt idx="14">
                  <c:v>14360</c:v>
                </c:pt>
              </c:numCache>
            </c:numRef>
          </c:val>
          <c:extLst>
            <c:ext xmlns:c16="http://schemas.microsoft.com/office/drawing/2014/chart" uri="{C3380CC4-5D6E-409C-BE32-E72D297353CC}">
              <c16:uniqueId val="{00000000-6ED1-4104-9450-8A18E67AC0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106</c:v>
                </c:pt>
                <c:pt idx="5">
                  <c:v>88</c:v>
                </c:pt>
                <c:pt idx="8">
                  <c:v>75</c:v>
                </c:pt>
                <c:pt idx="11">
                  <c:v>62</c:v>
                </c:pt>
                <c:pt idx="14">
                  <c:v>42</c:v>
                </c:pt>
              </c:numCache>
            </c:numRef>
          </c:val>
          <c:extLst>
            <c:ext xmlns:c16="http://schemas.microsoft.com/office/drawing/2014/chart" uri="{C3380CC4-5D6E-409C-BE32-E72D297353CC}">
              <c16:uniqueId val="{00000001-6ED1-4104-9450-8A18E67AC0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2424</c:v>
                </c:pt>
                <c:pt idx="5">
                  <c:v>2632</c:v>
                </c:pt>
                <c:pt idx="8">
                  <c:v>2797</c:v>
                </c:pt>
                <c:pt idx="11">
                  <c:v>3135</c:v>
                </c:pt>
                <c:pt idx="14">
                  <c:v>3273</c:v>
                </c:pt>
              </c:numCache>
            </c:numRef>
          </c:val>
          <c:extLst>
            <c:ext xmlns:c16="http://schemas.microsoft.com/office/drawing/2014/chart" uri="{C3380CC4-5D6E-409C-BE32-E72D297353CC}">
              <c16:uniqueId val="{00000002-6ED1-4104-9450-8A18E67AC0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D1-4104-9450-8A18E67AC0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D1-4104-9450-8A18E67AC0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D1-4104-9450-8A18E67AC0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1136</c:v>
                </c:pt>
                <c:pt idx="3">
                  <c:v>1152</c:v>
                </c:pt>
                <c:pt idx="6">
                  <c:v>1071</c:v>
                </c:pt>
                <c:pt idx="9">
                  <c:v>1085</c:v>
                </c:pt>
                <c:pt idx="12">
                  <c:v>1091</c:v>
                </c:pt>
              </c:numCache>
            </c:numRef>
          </c:val>
          <c:extLst>
            <c:ext xmlns:c16="http://schemas.microsoft.com/office/drawing/2014/chart" uri="{C3380CC4-5D6E-409C-BE32-E72D297353CC}">
              <c16:uniqueId val="{00000006-6ED1-4104-9450-8A18E67AC0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196</c:v>
                </c:pt>
                <c:pt idx="3">
                  <c:v>167</c:v>
                </c:pt>
                <c:pt idx="6">
                  <c:v>164</c:v>
                </c:pt>
                <c:pt idx="9">
                  <c:v>201</c:v>
                </c:pt>
                <c:pt idx="12">
                  <c:v>188</c:v>
                </c:pt>
              </c:numCache>
            </c:numRef>
          </c:val>
          <c:extLst>
            <c:ext xmlns:c16="http://schemas.microsoft.com/office/drawing/2014/chart" uri="{C3380CC4-5D6E-409C-BE32-E72D297353CC}">
              <c16:uniqueId val="{00000007-6ED1-4104-9450-8A18E67AC0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9473</c:v>
                </c:pt>
                <c:pt idx="3">
                  <c:v>8264</c:v>
                </c:pt>
                <c:pt idx="6">
                  <c:v>7141</c:v>
                </c:pt>
                <c:pt idx="9">
                  <c:v>6031</c:v>
                </c:pt>
                <c:pt idx="12">
                  <c:v>5637</c:v>
                </c:pt>
              </c:numCache>
            </c:numRef>
          </c:val>
          <c:extLst>
            <c:ext xmlns:c16="http://schemas.microsoft.com/office/drawing/2014/chart" uri="{C3380CC4-5D6E-409C-BE32-E72D297353CC}">
              <c16:uniqueId val="{00000008-6ED1-4104-9450-8A18E67AC0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D1-4104-9450-8A18E67AC0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13369</c:v>
                </c:pt>
                <c:pt idx="3">
                  <c:v>14444</c:v>
                </c:pt>
                <c:pt idx="6">
                  <c:v>15785</c:v>
                </c:pt>
                <c:pt idx="9">
                  <c:v>15228</c:v>
                </c:pt>
                <c:pt idx="12">
                  <c:v>14315</c:v>
                </c:pt>
              </c:numCache>
            </c:numRef>
          </c:val>
          <c:extLst>
            <c:ext xmlns:c16="http://schemas.microsoft.com/office/drawing/2014/chart" uri="{C3380CC4-5D6E-409C-BE32-E72D297353CC}">
              <c16:uniqueId val="{0000000A-6ED1-4104-9450-8A18E67AC08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6531</c:v>
                </c:pt>
                <c:pt idx="2">
                  <c:v>#N/A</c:v>
                </c:pt>
                <c:pt idx="3">
                  <c:v>#N/A</c:v>
                </c:pt>
                <c:pt idx="4">
                  <c:v>5888</c:v>
                </c:pt>
                <c:pt idx="5">
                  <c:v>#N/A</c:v>
                </c:pt>
                <c:pt idx="6">
                  <c:v>#N/A</c:v>
                </c:pt>
                <c:pt idx="7">
                  <c:v>5539</c:v>
                </c:pt>
                <c:pt idx="8">
                  <c:v>#N/A</c:v>
                </c:pt>
                <c:pt idx="9">
                  <c:v>#N/A</c:v>
                </c:pt>
                <c:pt idx="10">
                  <c:v>4078</c:v>
                </c:pt>
                <c:pt idx="11">
                  <c:v>#N/A</c:v>
                </c:pt>
                <c:pt idx="12">
                  <c:v>#N/A</c:v>
                </c:pt>
                <c:pt idx="13">
                  <c:v>3556</c:v>
                </c:pt>
                <c:pt idx="14">
                  <c:v>#N/A</c:v>
                </c:pt>
              </c:numCache>
            </c:numRef>
          </c:val>
          <c:smooth val="0"/>
          <c:extLst>
            <c:ext xmlns:c16="http://schemas.microsoft.com/office/drawing/2014/chart" uri="{C3380CC4-5D6E-409C-BE32-E72D297353CC}">
              <c16:uniqueId val="{0000000B-6ED1-4104-9450-8A18E67AC0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1590</c:v>
                </c:pt>
                <c:pt idx="1">
                  <c:v>1673</c:v>
                </c:pt>
                <c:pt idx="2">
                  <c:v>1790</c:v>
                </c:pt>
              </c:numCache>
            </c:numRef>
          </c:val>
          <c:extLst>
            <c:ext xmlns:c16="http://schemas.microsoft.com/office/drawing/2014/chart" uri="{C3380CC4-5D6E-409C-BE32-E72D297353CC}">
              <c16:uniqueId val="{00000000-7107-4565-A573-0FC4ECA935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c:v>
                </c:pt>
                <c:pt idx="1">
                  <c:v>200</c:v>
                </c:pt>
                <c:pt idx="2">
                  <c:v>33</c:v>
                </c:pt>
              </c:numCache>
            </c:numRef>
          </c:val>
          <c:extLst>
            <c:ext xmlns:c16="http://schemas.microsoft.com/office/drawing/2014/chart" uri="{C3380CC4-5D6E-409C-BE32-E72D297353CC}">
              <c16:uniqueId val="{00000001-7107-4565-A573-0FC4ECA935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1705</c:v>
                </c:pt>
                <c:pt idx="1">
                  <c:v>1760</c:v>
                </c:pt>
                <c:pt idx="2">
                  <c:v>1743</c:v>
                </c:pt>
              </c:numCache>
            </c:numRef>
          </c:val>
          <c:extLst>
            <c:ext xmlns:c16="http://schemas.microsoft.com/office/drawing/2014/chart" uri="{C3380CC4-5D6E-409C-BE32-E72D297353CC}">
              <c16:uniqueId val="{00000002-7107-4565-A573-0FC4ECA9357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27750" y="4591050"/>
          <a:ext cx="29019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101330" y="5886450"/>
          <a:ext cx="12128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75565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55320" y="410845"/>
          <a:ext cx="113055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62230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998440" y="397510"/>
          <a:ext cx="349631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88265</xdr:rowOff>
    </xdr:from>
    <xdr:to>
      <xdr:col>115</xdr:col>
      <xdr:colOff>6350</xdr:colOff>
      <xdr:row>5</xdr:row>
      <xdr:rowOff>81915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023840" y="423545"/>
          <a:ext cx="34518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113665</xdr:rowOff>
    </xdr:from>
    <xdr:to>
      <xdr:col>114</xdr:col>
      <xdr:colOff>184150</xdr:colOff>
      <xdr:row>5</xdr:row>
      <xdr:rowOff>56515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049240" y="448945"/>
          <a:ext cx="3417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62230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501620" y="397510"/>
          <a:ext cx="238633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88265</xdr:rowOff>
    </xdr:from>
    <xdr:to>
      <xdr:col>95</xdr:col>
      <xdr:colOff>133350</xdr:colOff>
      <xdr:row>5</xdr:row>
      <xdr:rowOff>81915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527020" y="423545"/>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113665</xdr:rowOff>
    </xdr:from>
    <xdr:to>
      <xdr:col>95</xdr:col>
      <xdr:colOff>101600</xdr:colOff>
      <xdr:row>5</xdr:row>
      <xdr:rowOff>56515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552420" y="448945"/>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186690</xdr:colOff>
      <xdr:row>7</xdr:row>
      <xdr:rowOff>5715</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46760" y="1179195"/>
          <a:ext cx="8587740"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1060" y="1211580"/>
          <a:ext cx="1236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186690</xdr:colOff>
      <xdr:row>7</xdr:row>
      <xdr:rowOff>38100</xdr:rowOff>
    </xdr:from>
    <xdr:to>
      <xdr:col>16</xdr:col>
      <xdr:colOff>186690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53590" y="1211580"/>
          <a:ext cx="11201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12,742
12,492
303.09
11,589,613
11,522,795
47,672
6,787,382
14,314,803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30880" y="1211580"/>
          <a:ext cx="1363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43815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594860" y="1229995"/>
          <a:ext cx="18034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43815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398260" y="1229995"/>
          <a:ext cx="113284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15.8
66.6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43815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594600" y="1229995"/>
          <a:ext cx="56642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156845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594860" y="2049780"/>
          <a:ext cx="18034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186690</xdr:colOff>
      <xdr:row>15</xdr:row>
      <xdr:rowOff>156845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61760" y="2049780"/>
          <a:ext cx="305943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118745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552940" y="1179195"/>
          <a:ext cx="1275080" cy="11188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151130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765030" y="124333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75565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765030" y="150558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151130</xdr:rowOff>
    </xdr:from>
    <xdr:to>
      <xdr:col>58</xdr:col>
      <xdr:colOff>69850</xdr:colOff>
      <xdr:row>14</xdr:row>
      <xdr:rowOff>100330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765030" y="1827530"/>
          <a:ext cx="11328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156845</xdr:rowOff>
    </xdr:from>
    <xdr:to>
      <xdr:col>52</xdr:col>
      <xdr:colOff>69850</xdr:colOff>
      <xdr:row>7</xdr:row>
      <xdr:rowOff>156845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629140" y="1330325"/>
          <a:ext cx="148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10</xdr:row>
      <xdr:rowOff>126365</xdr:rowOff>
    </xdr:from>
    <xdr:to>
      <xdr:col>51</xdr:col>
      <xdr:colOff>186690</xdr:colOff>
      <xdr:row>11</xdr:row>
      <xdr:rowOff>94615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707880" y="180276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629140" y="18027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12</xdr:row>
      <xdr:rowOff>21590</xdr:rowOff>
    </xdr:from>
    <xdr:to>
      <xdr:col>51</xdr:col>
      <xdr:colOff>186690</xdr:colOff>
      <xdr:row>12</xdr:row>
      <xdr:rowOff>161290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707880" y="203327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629140" y="217614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664065" y="128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132080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664065" y="154051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94615</xdr:rowOff>
    </xdr:from>
    <xdr:ext cx="8809355" cy="25717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3420" y="2944495"/>
          <a:ext cx="88093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6910"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3420" y="3190875"/>
          <a:ext cx="57569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88265</xdr:rowOff>
    </xdr:from>
    <xdr:ext cx="8723630"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3420" y="3441065"/>
          <a:ext cx="8723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9475" cy="25717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3420" y="3688080"/>
          <a:ext cx="5959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81915</xdr:rowOff>
    </xdr:from>
    <xdr:ext cx="8144510" cy="25717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3420" y="3937635"/>
          <a:ext cx="81445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164465</xdr:rowOff>
    </xdr:from>
    <xdr:ext cx="8757920" cy="41910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3420" y="4187825"/>
          <a:ext cx="8757920" cy="41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75565</xdr:rowOff>
    </xdr:from>
    <xdr:ext cx="182880"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3420" y="4434205"/>
          <a:ext cx="1828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43815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3420" y="490537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62230</xdr:rowOff>
    </xdr:from>
    <xdr:ext cx="1270635" cy="30670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93850" y="5259070"/>
          <a:ext cx="127063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560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33370" y="5234940"/>
          <a:ext cx="164909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126365</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265420" y="5155565"/>
          <a:ext cx="13639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145415</xdr:rowOff>
    </xdr:from>
    <xdr:to>
      <xdr:col>35</xdr:col>
      <xdr:colOff>95250</xdr:colOff>
      <xdr:row>33</xdr:row>
      <xdr:rowOff>56515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265420" y="5342255"/>
          <a:ext cx="13639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126365</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73354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145415</xdr:rowOff>
    </xdr:from>
    <xdr:to>
      <xdr:col>42</xdr:col>
      <xdr:colOff>25400</xdr:colOff>
      <xdr:row>33</xdr:row>
      <xdr:rowOff>56515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73354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126365</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03402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145415</xdr:rowOff>
    </xdr:from>
    <xdr:to>
      <xdr:col>49</xdr:col>
      <xdr:colOff>19050</xdr:colOff>
      <xdr:row>33</xdr:row>
      <xdr:rowOff>56515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03402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118745</xdr:rowOff>
    </xdr:from>
    <xdr:to>
      <xdr:col>27</xdr:col>
      <xdr:colOff>184150</xdr:colOff>
      <xdr:row>47</xdr:row>
      <xdr:rowOff>132080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3420" y="565086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118745</xdr:rowOff>
    </xdr:from>
    <xdr:to>
      <xdr:col>57</xdr:col>
      <xdr:colOff>120650</xdr:colOff>
      <xdr:row>47</xdr:row>
      <xdr:rowOff>132080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392420" y="565086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118745</xdr:rowOff>
    </xdr:from>
    <xdr:to>
      <xdr:col>46</xdr:col>
      <xdr:colOff>186690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392420" y="5650865"/>
          <a:ext cx="33820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94615</xdr:rowOff>
    </xdr:from>
    <xdr:to>
      <xdr:col>56</xdr:col>
      <xdr:colOff>186690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496560" y="5962015"/>
          <a:ext cx="514477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本町は面積が</a:t>
          </a:r>
          <a:r>
            <a:rPr kumimoji="1" lang="en-US" altLang="ja-JP" sz="1200">
              <a:latin typeface="ＭＳ Ｐゴシック"/>
              <a:ea typeface="ＭＳ Ｐゴシック"/>
            </a:rPr>
            <a:t>303.09㎢</a:t>
          </a:r>
          <a:r>
            <a:rPr kumimoji="1" lang="ja-JP" altLang="en-US" sz="1200">
              <a:latin typeface="ＭＳ Ｐゴシック"/>
              <a:ea typeface="ＭＳ Ｐゴシック"/>
            </a:rPr>
            <a:t>と類似団体と比較して広大であり、集落は面積の大部分を占める山林の間に点在しており、行政運営上極めて不利な地理的条件にある。</a:t>
          </a:r>
        </a:p>
        <a:p>
          <a:r>
            <a:rPr kumimoji="1" lang="ja-JP" altLang="en-US" sz="1200">
              <a:latin typeface="ＭＳ Ｐゴシック"/>
              <a:ea typeface="ＭＳ Ｐゴシック"/>
            </a:rPr>
            <a:t>　これにより、分母となる基準財政需要額は類似団体平均と比較して大きくなり、また基準財政収入額については類似団体平均より小さくなることから、財政力指数は低くならざるを得ない状況にある。</a:t>
          </a:r>
        </a:p>
        <a:p>
          <a:r>
            <a:rPr kumimoji="1" lang="ja-JP" altLang="en-US" sz="1200">
              <a:latin typeface="ＭＳ Ｐゴシック"/>
              <a:ea typeface="ＭＳ Ｐゴシック"/>
            </a:rPr>
            <a:t>　引き続き、歳出削減の他、企業誘致の促進など税基盤の拡充に努め、京都地方税機構と連携し、徴収強化に取り組む。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132080</xdr:rowOff>
    </xdr:from>
    <xdr:to>
      <xdr:col>27</xdr:col>
      <xdr:colOff>184150</xdr:colOff>
      <xdr:row>47</xdr:row>
      <xdr:rowOff>132080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3420" y="80111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693420" y="77146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336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76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43815</xdr:rowOff>
    </xdr:from>
    <xdr:to>
      <xdr:col>27</xdr:col>
      <xdr:colOff>184150</xdr:colOff>
      <xdr:row>44</xdr:row>
      <xdr:rowOff>43815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693420" y="74199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463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82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93420" y="71266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114300</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987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126365</xdr:rowOff>
    </xdr:from>
    <xdr:to>
      <xdr:col>27</xdr:col>
      <xdr:colOff>184150</xdr:colOff>
      <xdr:row>40</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693420" y="68319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154305</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92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167005</xdr:rowOff>
    </xdr:from>
    <xdr:to>
      <xdr:col>27</xdr:col>
      <xdr:colOff>184150</xdr:colOff>
      <xdr:row>38</xdr:row>
      <xdr:rowOff>167005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93420" y="65373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25400</xdr:rowOff>
    </xdr:from>
    <xdr:ext cx="762000" cy="25717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95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93420" y="62407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400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102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78740</xdr:rowOff>
    </xdr:from>
    <xdr:to>
      <xdr:col>27</xdr:col>
      <xdr:colOff>184150</xdr:colOff>
      <xdr:row>35</xdr:row>
      <xdr:rowOff>78740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693420" y="59461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108585</xdr:rowOff>
    </xdr:from>
    <xdr:ext cx="762000" cy="25527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808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118745</xdr:rowOff>
    </xdr:from>
    <xdr:to>
      <xdr:col>27</xdr:col>
      <xdr:colOff>184150</xdr:colOff>
      <xdr:row>33</xdr:row>
      <xdr:rowOff>118745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693420" y="5650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149225</xdr:rowOff>
    </xdr:from>
    <xdr:ext cx="762000" cy="255270"/>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513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118745</xdr:rowOff>
    </xdr:from>
    <xdr:to>
      <xdr:col>27</xdr:col>
      <xdr:colOff>184150</xdr:colOff>
      <xdr:row>47</xdr:row>
      <xdr:rowOff>132080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693420" y="565086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97790</xdr:rowOff>
    </xdr:from>
    <xdr:to>
      <xdr:col>23</xdr:col>
      <xdr:colOff>133350</xdr:colOff>
      <xdr:row>44</xdr:row>
      <xdr:rowOff>164465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427220" y="613283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135890</xdr:rowOff>
    </xdr:from>
    <xdr:ext cx="762000" cy="25717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4493260" y="7512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164465</xdr:rowOff>
    </xdr:from>
    <xdr:to>
      <xdr:col>24</xdr:col>
      <xdr:colOff>12700</xdr:colOff>
      <xdr:row>44</xdr:row>
      <xdr:rowOff>164465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338320" y="75406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14605</xdr:rowOff>
    </xdr:from>
    <xdr:ext cx="762000" cy="254000"/>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4493260" y="5882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97790</xdr:rowOff>
    </xdr:from>
    <xdr:to>
      <xdr:col>24</xdr:col>
      <xdr:colOff>12700</xdr:colOff>
      <xdr:row>36</xdr:row>
      <xdr:rowOff>97790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338320" y="61328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74295</xdr:rowOff>
    </xdr:from>
    <xdr:to>
      <xdr:col>23</xdr:col>
      <xdr:colOff>133350</xdr:colOff>
      <xdr:row>44</xdr:row>
      <xdr:rowOff>74295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680460" y="745045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20320</xdr:rowOff>
    </xdr:from>
    <xdr:ext cx="762000" cy="25717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4493260" y="7061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376420" y="7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63500</xdr:rowOff>
    </xdr:from>
    <xdr:to>
      <xdr:col>19</xdr:col>
      <xdr:colOff>133350</xdr:colOff>
      <xdr:row>44</xdr:row>
      <xdr:rowOff>74295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882900" y="7439660"/>
          <a:ext cx="797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23495</xdr:rowOff>
    </xdr:from>
    <xdr:to>
      <xdr:col>19</xdr:col>
      <xdr:colOff>184150</xdr:colOff>
      <xdr:row>43</xdr:row>
      <xdr:rowOff>125095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62966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134620</xdr:rowOff>
    </xdr:from>
    <xdr:ext cx="735330" cy="25717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345180" y="700786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63500</xdr:rowOff>
    </xdr:from>
    <xdr:to>
      <xdr:col>15</xdr:col>
      <xdr:colOff>82550</xdr:colOff>
      <xdr:row>44</xdr:row>
      <xdr:rowOff>63500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085340" y="743966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15240</xdr:rowOff>
    </xdr:from>
    <xdr:to>
      <xdr:col>15</xdr:col>
      <xdr:colOff>133350</xdr:colOff>
      <xdr:row>43</xdr:row>
      <xdr:rowOff>115570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832100" y="7223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125730</xdr:rowOff>
    </xdr:from>
    <xdr:ext cx="758825" cy="25400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547620" y="699897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44</xdr:row>
      <xdr:rowOff>53975</xdr:rowOff>
    </xdr:from>
    <xdr:to>
      <xdr:col>11</xdr:col>
      <xdr:colOff>31750</xdr:colOff>
      <xdr:row>44</xdr:row>
      <xdr:rowOff>63500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306830" y="7430135"/>
          <a:ext cx="77851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43</xdr:row>
      <xdr:rowOff>15240</xdr:rowOff>
    </xdr:from>
    <xdr:to>
      <xdr:col>11</xdr:col>
      <xdr:colOff>82550</xdr:colOff>
      <xdr:row>43</xdr:row>
      <xdr:rowOff>115570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053590" y="72237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125730</xdr:rowOff>
    </xdr:from>
    <xdr:ext cx="762000" cy="25400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750060" y="69989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153670</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259840" y="71945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95250</xdr:rowOff>
    </xdr:from>
    <xdr:ext cx="758825" cy="25717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952500" y="696849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130175</xdr:rowOff>
    </xdr:from>
    <xdr:ext cx="762000" cy="25463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23418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130175</xdr:rowOff>
    </xdr:from>
    <xdr:ext cx="762000" cy="25463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48742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130175</xdr:rowOff>
    </xdr:from>
    <xdr:ext cx="760095" cy="25463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689860" y="800925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130175</xdr:rowOff>
    </xdr:from>
    <xdr:ext cx="760730" cy="25463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892300" y="800925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130175</xdr:rowOff>
    </xdr:from>
    <xdr:ext cx="760730" cy="25463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117600" y="800925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23495</xdr:rowOff>
    </xdr:from>
    <xdr:to>
      <xdr:col>23</xdr:col>
      <xdr:colOff>184150</xdr:colOff>
      <xdr:row>44</xdr:row>
      <xdr:rowOff>125095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37642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90805</xdr:rowOff>
    </xdr:from>
    <xdr:ext cx="762000" cy="25463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4493260" y="7299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23495</xdr:rowOff>
    </xdr:from>
    <xdr:to>
      <xdr:col>19</xdr:col>
      <xdr:colOff>184150</xdr:colOff>
      <xdr:row>44</xdr:row>
      <xdr:rowOff>125095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62966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109855</xdr:rowOff>
    </xdr:from>
    <xdr:ext cx="735330" cy="25463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345180" y="7486015"/>
          <a:ext cx="7353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14605</xdr:rowOff>
    </xdr:from>
    <xdr:to>
      <xdr:col>15</xdr:col>
      <xdr:colOff>133350</xdr:colOff>
      <xdr:row>44</xdr:row>
      <xdr:rowOff>114935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832100" y="7390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99060</xdr:rowOff>
    </xdr:from>
    <xdr:ext cx="758825" cy="2565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547620" y="747522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44</xdr:row>
      <xdr:rowOff>14605</xdr:rowOff>
    </xdr:from>
    <xdr:to>
      <xdr:col>11</xdr:col>
      <xdr:colOff>82550</xdr:colOff>
      <xdr:row>44</xdr:row>
      <xdr:rowOff>114935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053590" y="73907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99060</xdr:rowOff>
    </xdr:from>
    <xdr:ext cx="762000" cy="2565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750060" y="7475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3810</xdr:rowOff>
    </xdr:from>
    <xdr:to>
      <xdr:col>7</xdr:col>
      <xdr:colOff>31750</xdr:colOff>
      <xdr:row>44</xdr:row>
      <xdr:rowOff>105410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259840" y="7379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89535</xdr:rowOff>
    </xdr:from>
    <xdr:ext cx="758825" cy="2540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952500" y="746569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81915</xdr:rowOff>
    </xdr:from>
    <xdr:to>
      <xdr:col>27</xdr:col>
      <xdr:colOff>184150</xdr:colOff>
      <xdr:row>53</xdr:row>
      <xdr:rowOff>56515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93420" y="863155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100330</xdr:rowOff>
    </xdr:from>
    <xdr:ext cx="1438910" cy="30734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510665" y="89852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75565</xdr:rowOff>
    </xdr:from>
    <xdr:ext cx="1649095" cy="354330"/>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2916555" y="8960485"/>
          <a:ext cx="164909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164465</xdr:rowOff>
    </xdr:from>
    <xdr:to>
      <xdr:col>35</xdr:col>
      <xdr:colOff>95250</xdr:colOff>
      <xdr:row>54</xdr:row>
      <xdr:rowOff>75565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265420" y="8881745"/>
          <a:ext cx="13639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13335</xdr:rowOff>
    </xdr:from>
    <xdr:to>
      <xdr:col>35</xdr:col>
      <xdr:colOff>95250</xdr:colOff>
      <xdr:row>55</xdr:row>
      <xdr:rowOff>94615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265420" y="9065895"/>
          <a:ext cx="13639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164465</xdr:rowOff>
    </xdr:from>
    <xdr:to>
      <xdr:col>42</xdr:col>
      <xdr:colOff>25400</xdr:colOff>
      <xdr:row>54</xdr:row>
      <xdr:rowOff>75565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73354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13335</xdr:rowOff>
    </xdr:from>
    <xdr:to>
      <xdr:col>42</xdr:col>
      <xdr:colOff>25400</xdr:colOff>
      <xdr:row>55</xdr:row>
      <xdr:rowOff>94615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73354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164465</xdr:rowOff>
    </xdr:from>
    <xdr:to>
      <xdr:col>49</xdr:col>
      <xdr:colOff>19050</xdr:colOff>
      <xdr:row>54</xdr:row>
      <xdr:rowOff>75565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03402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13335</xdr:rowOff>
    </xdr:from>
    <xdr:to>
      <xdr:col>49</xdr:col>
      <xdr:colOff>19050</xdr:colOff>
      <xdr:row>55</xdr:row>
      <xdr:rowOff>94615</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803402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156845</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93420" y="9377045"/>
          <a:ext cx="4531360" cy="235775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156845</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392420" y="9377045"/>
          <a:ext cx="5369560" cy="23577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156845</xdr:rowOff>
    </xdr:from>
    <xdr:to>
      <xdr:col>46</xdr:col>
      <xdr:colOff>186690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5392420" y="9377045"/>
          <a:ext cx="33820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132080</xdr:rowOff>
    </xdr:from>
    <xdr:to>
      <xdr:col>56</xdr:col>
      <xdr:colOff>186690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5496560" y="9687560"/>
          <a:ext cx="514477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本町は、分母である経常一般財源等における地方交付税等への依存度が類似団体平均と比較して極めて高いことから、交付税等の増減の影響が如実に表れることとなる。</a:t>
          </a:r>
        </a:p>
        <a:p>
          <a:r>
            <a:rPr kumimoji="1" lang="ja-JP" altLang="en-US" sz="1200">
              <a:latin typeface="ＭＳ Ｐゴシック"/>
              <a:ea typeface="ＭＳ Ｐゴシック"/>
            </a:rPr>
            <a:t>　令和5年度については、前年度と比較して地方交付税等の減により比率が悪化となっている。</a:t>
          </a:r>
        </a:p>
        <a:p>
          <a:r>
            <a:rPr kumimoji="1" lang="ja-JP" altLang="en-US" sz="1200">
              <a:latin typeface="ＭＳ Ｐゴシック"/>
              <a:ea typeface="ＭＳ Ｐゴシック"/>
            </a:rPr>
            <a:t>　今後も交付税に依存した財政運営となることは必至であることから、業務の見直し等による徹底的な歳出削減と収納対策、ふるさと納税の強化等による歳入確保に取り組み、財政構造の弾力化に努める。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138430</xdr:rowOff>
    </xdr:from>
    <xdr:ext cx="298450" cy="22352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55320" y="919099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69342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96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111760</xdr:rowOff>
    </xdr:from>
    <xdr:to>
      <xdr:col>27</xdr:col>
      <xdr:colOff>184150</xdr:colOff>
      <xdr:row>67</xdr:row>
      <xdr:rowOff>111760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693420" y="113436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140970</xdr:rowOff>
    </xdr:from>
    <xdr:ext cx="762000" cy="25590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05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52070</xdr:rowOff>
    </xdr:from>
    <xdr:to>
      <xdr:col>27</xdr:col>
      <xdr:colOff>184150</xdr:colOff>
      <xdr:row>65</xdr:row>
      <xdr:rowOff>52070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693420" y="109486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81280</xdr:rowOff>
    </xdr:from>
    <xdr:ext cx="762000" cy="25717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10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164465</xdr:rowOff>
    </xdr:from>
    <xdr:to>
      <xdr:col>27</xdr:col>
      <xdr:colOff>184150</xdr:colOff>
      <xdr:row>62</xdr:row>
      <xdr:rowOff>164465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693420" y="105581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5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693420" y="101644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133985</xdr:rowOff>
    </xdr:from>
    <xdr:ext cx="762000" cy="25717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024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45720</xdr:rowOff>
    </xdr:from>
    <xdr:to>
      <xdr:col>27</xdr:col>
      <xdr:colOff>184150</xdr:colOff>
      <xdr:row>58</xdr:row>
      <xdr:rowOff>45720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693420" y="97688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74930</xdr:rowOff>
    </xdr:from>
    <xdr:ext cx="762000" cy="25654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630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156845</xdr:rowOff>
    </xdr:from>
    <xdr:to>
      <xdr:col>27</xdr:col>
      <xdr:colOff>184150</xdr:colOff>
      <xdr:row>55</xdr:row>
      <xdr:rowOff>156845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693420" y="93770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463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237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156845</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693420" y="9377045"/>
          <a:ext cx="4531360" cy="23577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161290</xdr:rowOff>
    </xdr:from>
    <xdr:to>
      <xdr:col>23</xdr:col>
      <xdr:colOff>133350</xdr:colOff>
      <xdr:row>65</xdr:row>
      <xdr:rowOff>165100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427220" y="9716770"/>
          <a:ext cx="0" cy="1344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136525</xdr:rowOff>
    </xdr:from>
    <xdr:ext cx="762000" cy="25717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4493260" y="11033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165100</xdr:rowOff>
    </xdr:from>
    <xdr:to>
      <xdr:col>24</xdr:col>
      <xdr:colOff>12700</xdr:colOff>
      <xdr:row>65</xdr:row>
      <xdr:rowOff>165100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338320" y="11061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76200</xdr:rowOff>
    </xdr:from>
    <xdr:ext cx="762000" cy="25717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4493260" y="9464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161290</xdr:rowOff>
    </xdr:from>
    <xdr:to>
      <xdr:col>24</xdr:col>
      <xdr:colOff>12700</xdr:colOff>
      <xdr:row>57</xdr:row>
      <xdr:rowOff>161290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338320" y="97167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33655</xdr:rowOff>
    </xdr:from>
    <xdr:to>
      <xdr:col>23</xdr:col>
      <xdr:colOff>133350</xdr:colOff>
      <xdr:row>64</xdr:row>
      <xdr:rowOff>22860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680460" y="10594975"/>
          <a:ext cx="74676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165100</xdr:rowOff>
    </xdr:from>
    <xdr:ext cx="762000" cy="25463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4493260" y="102235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148590</xdr:rowOff>
    </xdr:from>
    <xdr:to>
      <xdr:col>23</xdr:col>
      <xdr:colOff>184150</xdr:colOff>
      <xdr:row>62</xdr:row>
      <xdr:rowOff>78740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376420" y="10374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22225</xdr:rowOff>
    </xdr:from>
    <xdr:to>
      <xdr:col>19</xdr:col>
      <xdr:colOff>133350</xdr:colOff>
      <xdr:row>63</xdr:row>
      <xdr:rowOff>33655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882900" y="10248265"/>
          <a:ext cx="79756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12700</xdr:rowOff>
    </xdr:from>
    <xdr:to>
      <xdr:col>19</xdr:col>
      <xdr:colOff>184150</xdr:colOff>
      <xdr:row>61</xdr:row>
      <xdr:rowOff>113030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629660" y="10238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122555</xdr:rowOff>
    </xdr:from>
    <xdr:ext cx="735330" cy="25590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345180" y="10013315"/>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22225</xdr:rowOff>
    </xdr:from>
    <xdr:to>
      <xdr:col>15</xdr:col>
      <xdr:colOff>82550</xdr:colOff>
      <xdr:row>62</xdr:row>
      <xdr:rowOff>164465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085340" y="10248265"/>
          <a:ext cx="79756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120015</xdr:rowOff>
    </xdr:from>
    <xdr:to>
      <xdr:col>15</xdr:col>
      <xdr:colOff>133350</xdr:colOff>
      <xdr:row>60</xdr:row>
      <xdr:rowOff>51435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832100" y="10010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61595</xdr:rowOff>
    </xdr:from>
    <xdr:ext cx="758825" cy="2571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547620" y="978471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62</xdr:row>
      <xdr:rowOff>116205</xdr:rowOff>
    </xdr:from>
    <xdr:to>
      <xdr:col>11</xdr:col>
      <xdr:colOff>31750</xdr:colOff>
      <xdr:row>62</xdr:row>
      <xdr:rowOff>164465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306830" y="10509885"/>
          <a:ext cx="77851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61</xdr:row>
      <xdr:rowOff>108585</xdr:rowOff>
    </xdr:from>
    <xdr:to>
      <xdr:col>11</xdr:col>
      <xdr:colOff>82550</xdr:colOff>
      <xdr:row>62</xdr:row>
      <xdr:rowOff>38735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053590" y="1033462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49530</xdr:rowOff>
    </xdr:from>
    <xdr:ext cx="762000" cy="25400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750060" y="10107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1905</xdr:rowOff>
    </xdr:from>
    <xdr:to>
      <xdr:col>7</xdr:col>
      <xdr:colOff>31750</xdr:colOff>
      <xdr:row>62</xdr:row>
      <xdr:rowOff>102870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259840" y="10395585"/>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113030</xdr:rowOff>
    </xdr:from>
    <xdr:ext cx="758825"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952500" y="1017143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2000" cy="25527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23418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2000" cy="25527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48742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0095" cy="25527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689860" y="1173480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0730" cy="25527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892300" y="117348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0730" cy="25527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117600" y="117348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143510</xdr:rowOff>
    </xdr:from>
    <xdr:to>
      <xdr:col>23</xdr:col>
      <xdr:colOff>184150</xdr:colOff>
      <xdr:row>64</xdr:row>
      <xdr:rowOff>74295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376420" y="107048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115570</xdr:rowOff>
    </xdr:from>
    <xdr:ext cx="762000" cy="25717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4493260" y="10676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153035</xdr:rowOff>
    </xdr:from>
    <xdr:to>
      <xdr:col>19</xdr:col>
      <xdr:colOff>184150</xdr:colOff>
      <xdr:row>63</xdr:row>
      <xdr:rowOff>84455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629660" y="10546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69215</xdr:rowOff>
    </xdr:from>
    <xdr:ext cx="735330" cy="25400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345180" y="10630535"/>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142875</xdr:rowOff>
    </xdr:from>
    <xdr:to>
      <xdr:col>15</xdr:col>
      <xdr:colOff>133350</xdr:colOff>
      <xdr:row>61</xdr:row>
      <xdr:rowOff>73660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832100" y="102012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57785</xdr:rowOff>
    </xdr:from>
    <xdr:ext cx="758825" cy="2571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547620" y="1028382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62</xdr:row>
      <xdr:rowOff>113665</xdr:rowOff>
    </xdr:from>
    <xdr:to>
      <xdr:col>11</xdr:col>
      <xdr:colOff>82550</xdr:colOff>
      <xdr:row>63</xdr:row>
      <xdr:rowOff>43815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053590" y="105073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29210</xdr:rowOff>
    </xdr:from>
    <xdr:ext cx="762000" cy="25400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750060" y="10590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64770</xdr:rowOff>
    </xdr:from>
    <xdr:to>
      <xdr:col>7</xdr:col>
      <xdr:colOff>31750</xdr:colOff>
      <xdr:row>62</xdr:row>
      <xdr:rowOff>166370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259840" y="10458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151130</xdr:rowOff>
    </xdr:from>
    <xdr:ext cx="758825" cy="2571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952500" y="1054481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118745</xdr:rowOff>
    </xdr:from>
    <xdr:to>
      <xdr:col>27</xdr:col>
      <xdr:colOff>184150</xdr:colOff>
      <xdr:row>75</xdr:row>
      <xdr:rowOff>94615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93420" y="12356465"/>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138430</xdr:rowOff>
    </xdr:from>
    <xdr:ext cx="3217545" cy="3079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735330" y="12711430"/>
          <a:ext cx="321754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113665</xdr:rowOff>
    </xdr:from>
    <xdr:ext cx="1649095" cy="356235"/>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3714750" y="12686665"/>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[275,171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113665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265420" y="12604750"/>
          <a:ext cx="13639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132080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265420" y="12791440"/>
          <a:ext cx="13639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113665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73354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132080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73354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113665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03402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132080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803402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93420" y="1310068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392420" y="1310068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186690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5392420" y="13100685"/>
          <a:ext cx="33820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186690</xdr:colOff>
      <xdr:row>91</xdr:row>
      <xdr:rowOff>145415</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5496560" y="13411200"/>
          <a:ext cx="5144770" cy="1989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類似団体平均に比べ高くなっているのは、主に人件費が要因となっている。本町は面積が</a:t>
          </a:r>
          <a:r>
            <a:rPr kumimoji="1" lang="en-US" altLang="ja-JP" sz="1200">
              <a:latin typeface="ＭＳ Ｐゴシック"/>
              <a:ea typeface="ＭＳ Ｐゴシック"/>
            </a:rPr>
            <a:t>303.09㎢</a:t>
          </a:r>
          <a:r>
            <a:rPr kumimoji="1" lang="ja-JP" altLang="en-US" sz="1200">
              <a:latin typeface="ＭＳ Ｐゴシック"/>
              <a:ea typeface="ＭＳ Ｐゴシック"/>
            </a:rPr>
            <a:t>と類似団体と比較して広大であり、集落は面積の大部分を占める山林の間に点在しており、行政運営上極めて不利な地理的条件にある。</a:t>
          </a:r>
        </a:p>
        <a:p>
          <a:r>
            <a:rPr kumimoji="1" lang="ja-JP" altLang="en-US" sz="1200">
              <a:latin typeface="ＭＳ Ｐゴシック"/>
              <a:ea typeface="ＭＳ Ｐゴシック"/>
            </a:rPr>
            <a:t>　この広大な面積をカバーするため行政コストは類似団体と比較して高くならざるを得ず、また、過疎地域であるがゆえに民間サービスが十分では無いことから、バス事業やこども園事業を町直営で実施せざるを得ないことも指標を押し上げる要因となっている。</a:t>
          </a:r>
        </a:p>
        <a:p>
          <a:r>
            <a:rPr kumimoji="1" lang="ja-JP" altLang="en-US" sz="1200">
              <a:latin typeface="ＭＳ Ｐゴシック"/>
              <a:ea typeface="ＭＳ Ｐゴシック"/>
            </a:rPr>
            <a:t>　事業の見直しや施設の統廃合等抜本的な取り組みが必要不可欠である。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352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55320" y="129139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693420" y="154609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400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2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693420" y="151237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64135</xdr:rowOff>
    </xdr:from>
    <xdr:ext cx="762000" cy="25654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84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693420" y="147866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62230</xdr:rowOff>
    </xdr:from>
    <xdr:ext cx="762000" cy="25654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46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693420" y="144494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60960</xdr:rowOff>
    </xdr:from>
    <xdr:ext cx="762000" cy="25717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31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693420" y="141128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59690</xdr:rowOff>
    </xdr:from>
    <xdr:ext cx="762000" cy="25717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73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693420" y="137756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57785</xdr:rowOff>
    </xdr:from>
    <xdr:ext cx="762000" cy="25717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3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693420" y="134378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55880</xdr:rowOff>
    </xdr:from>
    <xdr:ext cx="762000" cy="256540"/>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99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693420" y="13100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53975</xdr:rowOff>
    </xdr:from>
    <xdr:ext cx="762000" cy="25463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2962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693420" y="1310068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161925</xdr:rowOff>
    </xdr:from>
    <xdr:to>
      <xdr:col>23</xdr:col>
      <xdr:colOff>133350</xdr:colOff>
      <xdr:row>89</xdr:row>
      <xdr:rowOff>149860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427220" y="13573125"/>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120650</xdr:rowOff>
    </xdr:from>
    <xdr:ext cx="762000" cy="25717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4493260" y="15040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149860</xdr:rowOff>
    </xdr:from>
    <xdr:to>
      <xdr:col>24</xdr:col>
      <xdr:colOff>12700</xdr:colOff>
      <xdr:row>89</xdr:row>
      <xdr:rowOff>149860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338320" y="150698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76835</xdr:rowOff>
    </xdr:from>
    <xdr:ext cx="762000" cy="25717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4493260" y="13320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161925</xdr:rowOff>
    </xdr:from>
    <xdr:to>
      <xdr:col>24</xdr:col>
      <xdr:colOff>12700</xdr:colOff>
      <xdr:row>80</xdr:row>
      <xdr:rowOff>161925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338320" y="135731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63500</xdr:rowOff>
    </xdr:from>
    <xdr:to>
      <xdr:col>23</xdr:col>
      <xdr:colOff>133350</xdr:colOff>
      <xdr:row>83</xdr:row>
      <xdr:rowOff>116205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680460" y="13977620"/>
          <a:ext cx="7467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71120</xdr:rowOff>
    </xdr:from>
    <xdr:ext cx="762000" cy="255270"/>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4493260" y="136499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53975</xdr:rowOff>
    </xdr:from>
    <xdr:to>
      <xdr:col>23</xdr:col>
      <xdr:colOff>184150</xdr:colOff>
      <xdr:row>82</xdr:row>
      <xdr:rowOff>154305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376420" y="138004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62865</xdr:rowOff>
    </xdr:from>
    <xdr:to>
      <xdr:col>19</xdr:col>
      <xdr:colOff>133350</xdr:colOff>
      <xdr:row>83</xdr:row>
      <xdr:rowOff>63500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882900" y="1397698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22225</xdr:rowOff>
    </xdr:from>
    <xdr:to>
      <xdr:col>19</xdr:col>
      <xdr:colOff>184150</xdr:colOff>
      <xdr:row>82</xdr:row>
      <xdr:rowOff>123825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629660" y="137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133350</xdr:rowOff>
    </xdr:from>
    <xdr:ext cx="735330" cy="25654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345180" y="1354455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2540</xdr:rowOff>
    </xdr:from>
    <xdr:to>
      <xdr:col>15</xdr:col>
      <xdr:colOff>82550</xdr:colOff>
      <xdr:row>83</xdr:row>
      <xdr:rowOff>62865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085340" y="13916660"/>
          <a:ext cx="79756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165100</xdr:rowOff>
    </xdr:from>
    <xdr:to>
      <xdr:col>15</xdr:col>
      <xdr:colOff>133350</xdr:colOff>
      <xdr:row>82</xdr:row>
      <xdr:rowOff>95885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832100" y="13743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106680</xdr:rowOff>
    </xdr:from>
    <xdr:ext cx="758825" cy="25400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547620" y="1351788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82</xdr:row>
      <xdr:rowOff>95250</xdr:rowOff>
    </xdr:from>
    <xdr:to>
      <xdr:col>11</xdr:col>
      <xdr:colOff>31750</xdr:colOff>
      <xdr:row>83</xdr:row>
      <xdr:rowOff>2540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306830" y="13841730"/>
          <a:ext cx="77851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81</xdr:row>
      <xdr:rowOff>128905</xdr:rowOff>
    </xdr:from>
    <xdr:to>
      <xdr:col>11</xdr:col>
      <xdr:colOff>82550</xdr:colOff>
      <xdr:row>82</xdr:row>
      <xdr:rowOff>59055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053590" y="137077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69850</xdr:rowOff>
    </xdr:from>
    <xdr:ext cx="762000" cy="25400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750060" y="13481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106680</xdr:rowOff>
    </xdr:from>
    <xdr:to>
      <xdr:col>7</xdr:col>
      <xdr:colOff>31750</xdr:colOff>
      <xdr:row>82</xdr:row>
      <xdr:rowOff>36830</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259840" y="13685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46990</xdr:rowOff>
    </xdr:from>
    <xdr:ext cx="758825" cy="25590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952500" y="134581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463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23418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463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8742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0095" cy="25463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689860" y="1545844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0730" cy="25463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892300" y="154584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0730" cy="25463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117600" y="154584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64770</xdr:rowOff>
    </xdr:from>
    <xdr:to>
      <xdr:col>23</xdr:col>
      <xdr:colOff>184150</xdr:colOff>
      <xdr:row>83</xdr:row>
      <xdr:rowOff>166370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376420" y="139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38100</xdr:rowOff>
    </xdr:from>
    <xdr:ext cx="762000" cy="25717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4493260" y="13952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14605</xdr:rowOff>
    </xdr:from>
    <xdr:to>
      <xdr:col>19</xdr:col>
      <xdr:colOff>184150</xdr:colOff>
      <xdr:row>83</xdr:row>
      <xdr:rowOff>114935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629660" y="139287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99060</xdr:rowOff>
    </xdr:from>
    <xdr:ext cx="735330" cy="25654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345180" y="1401318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13970</xdr:rowOff>
    </xdr:from>
    <xdr:to>
      <xdr:col>15</xdr:col>
      <xdr:colOff>133350</xdr:colOff>
      <xdr:row>83</xdr:row>
      <xdr:rowOff>114300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832100" y="139280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98425</xdr:rowOff>
    </xdr:from>
    <xdr:ext cx="758825" cy="25654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547620" y="1401254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259,848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82</xdr:row>
      <xdr:rowOff>121920</xdr:rowOff>
    </xdr:from>
    <xdr:to>
      <xdr:col>11</xdr:col>
      <xdr:colOff>82550</xdr:colOff>
      <xdr:row>83</xdr:row>
      <xdr:rowOff>52705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053590" y="1386840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38100</xdr:rowOff>
    </xdr:from>
    <xdr:ext cx="762000" cy="2571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750060" y="13952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242,082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44450</xdr:rowOff>
    </xdr:from>
    <xdr:to>
      <xdr:col>7</xdr:col>
      <xdr:colOff>31750</xdr:colOff>
      <xdr:row>82</xdr:row>
      <xdr:rowOff>146050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25984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130810</xdr:rowOff>
    </xdr:from>
    <xdr:ext cx="758825" cy="25654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952500" y="1387729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118745</xdr:rowOff>
    </xdr:from>
    <xdr:to>
      <xdr:col>85</xdr:col>
      <xdr:colOff>95250</xdr:colOff>
      <xdr:row>75</xdr:row>
      <xdr:rowOff>94615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432540" y="12356465"/>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138430</xdr:rowOff>
    </xdr:from>
    <xdr:ext cx="1650365" cy="30797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165330" y="12711430"/>
          <a:ext cx="165036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113665</xdr:rowOff>
    </xdr:from>
    <xdr:ext cx="1649095" cy="35623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762990" y="12686665"/>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113665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027400" y="1260475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132080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027400" y="12791440"/>
          <a:ext cx="13411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113665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49552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132080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49552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113665</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79600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132080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79600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1432540" y="1310068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6131540" y="1310068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6131540" y="13100685"/>
          <a:ext cx="3398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186690</xdr:colOff>
      <xdr:row>80</xdr:row>
      <xdr:rowOff>0</xdr:rowOff>
    </xdr:from>
    <xdr:to>
      <xdr:col>114</xdr:col>
      <xdr:colOff>114300</xdr:colOff>
      <xdr:row>91</xdr:row>
      <xdr:rowOff>145415</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6242030" y="13411200"/>
          <a:ext cx="5154930" cy="1989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本指数は、類似団体平均、全国町村平均のいずれと比較しても下回っている水準にある。</a:t>
          </a:r>
        </a:p>
        <a:p>
          <a:r>
            <a:rPr kumimoji="1" lang="ja-JP" altLang="en-US" sz="1200">
              <a:latin typeface="ＭＳ Ｐゴシック"/>
              <a:ea typeface="ＭＳ Ｐゴシック"/>
            </a:rPr>
            <a:t>　今後については適宜、財政状況等を勘案しながら適切な水準へ是正を図っていくものとする。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432540" y="154609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8825" cy="25400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761980" y="1532255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432540" y="151237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64135</xdr:rowOff>
    </xdr:from>
    <xdr:ext cx="758825" cy="25654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761980" y="1498409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432540" y="147866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62230</xdr:rowOff>
    </xdr:from>
    <xdr:ext cx="758825" cy="25654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761980" y="1464691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432540" y="144494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60960</xdr:rowOff>
    </xdr:from>
    <xdr:ext cx="758825" cy="25717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761980" y="1431036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432540" y="141128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59690</xdr:rowOff>
    </xdr:from>
    <xdr:ext cx="758825" cy="25717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761980" y="1397381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1432540" y="137756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57785</xdr:rowOff>
    </xdr:from>
    <xdr:ext cx="758825" cy="25717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0761980" y="1363662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1432540" y="134378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55880</xdr:rowOff>
    </xdr:from>
    <xdr:ext cx="758825" cy="256540"/>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0761980" y="1329944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1432540" y="13100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53975</xdr:rowOff>
    </xdr:from>
    <xdr:ext cx="758825" cy="25463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0761980" y="1296225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1432540" y="1310068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130175</xdr:rowOff>
    </xdr:from>
    <xdr:to>
      <xdr:col>81</xdr:col>
      <xdr:colOff>44450</xdr:colOff>
      <xdr:row>89</xdr:row>
      <xdr:rowOff>126365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166340" y="1354137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98425</xdr:rowOff>
    </xdr:from>
    <xdr:ext cx="760095" cy="256540"/>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5255240" y="1501838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126365</xdr:rowOff>
    </xdr:from>
    <xdr:to>
      <xdr:col>81</xdr:col>
      <xdr:colOff>133350</xdr:colOff>
      <xdr:row>89</xdr:row>
      <xdr:rowOff>126365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100300" y="15046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45085</xdr:rowOff>
    </xdr:from>
    <xdr:ext cx="760095" cy="25717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5255240" y="132886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130175</xdr:rowOff>
    </xdr:from>
    <xdr:to>
      <xdr:col>81</xdr:col>
      <xdr:colOff>133350</xdr:colOff>
      <xdr:row>80</xdr:row>
      <xdr:rowOff>130175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100300" y="13541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87630</xdr:rowOff>
    </xdr:from>
    <xdr:to>
      <xdr:col>81</xdr:col>
      <xdr:colOff>44450</xdr:colOff>
      <xdr:row>84</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19580" y="14169390"/>
          <a:ext cx="746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56515</xdr:rowOff>
    </xdr:from>
    <xdr:ext cx="760095" cy="25717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5255240" y="1447355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86</xdr:row>
      <xdr:rowOff>84455</xdr:rowOff>
    </xdr:from>
    <xdr:to>
      <xdr:col>81</xdr:col>
      <xdr:colOff>95250</xdr:colOff>
      <xdr:row>87</xdr:row>
      <xdr:rowOff>15875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121890" y="145014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84</xdr:row>
      <xdr:rowOff>53340</xdr:rowOff>
    </xdr:from>
    <xdr:to>
      <xdr:col>77</xdr:col>
      <xdr:colOff>44450</xdr:colOff>
      <xdr:row>84</xdr:row>
      <xdr:rowOff>120650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628370" y="14135100"/>
          <a:ext cx="79121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86</xdr:row>
      <xdr:rowOff>73660</xdr:rowOff>
    </xdr:from>
    <xdr:to>
      <xdr:col>77</xdr:col>
      <xdr:colOff>95250</xdr:colOff>
      <xdr:row>87</xdr:row>
      <xdr:rowOff>3810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75130" y="144907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158750</xdr:rowOff>
    </xdr:from>
    <xdr:ext cx="735330" cy="25590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84300" y="1457579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41910</xdr:rowOff>
    </xdr:from>
    <xdr:to>
      <xdr:col>72</xdr:col>
      <xdr:colOff>186690</xdr:colOff>
      <xdr:row>84</xdr:row>
      <xdr:rowOff>53340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847320" y="14123670"/>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61595</xdr:rowOff>
    </xdr:from>
    <xdr:to>
      <xdr:col>73</xdr:col>
      <xdr:colOff>44450</xdr:colOff>
      <xdr:row>86</xdr:row>
      <xdr:rowOff>163195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594080" y="144786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147955</xdr:rowOff>
    </xdr:from>
    <xdr:ext cx="760095" cy="25463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86740" y="1456499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109855</xdr:rowOff>
    </xdr:from>
    <xdr:to>
      <xdr:col>68</xdr:col>
      <xdr:colOff>152400</xdr:colOff>
      <xdr:row>84</xdr:row>
      <xdr:rowOff>41910</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2049760" y="14023975"/>
          <a:ext cx="79756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39370</xdr:rowOff>
    </xdr:from>
    <xdr:to>
      <xdr:col>68</xdr:col>
      <xdr:colOff>186690</xdr:colOff>
      <xdr:row>86</xdr:row>
      <xdr:rowOff>140335</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2796520" y="14456410"/>
          <a:ext cx="850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86</xdr:row>
      <xdr:rowOff>125095</xdr:rowOff>
    </xdr:from>
    <xdr:ext cx="762000" cy="25400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508230" y="145421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151130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1998960" y="14467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135890</xdr:rowOff>
    </xdr:from>
    <xdr:ext cx="762000" cy="25717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1714480" y="14552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463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7330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463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22654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92</xdr:row>
      <xdr:rowOff>35560</xdr:rowOff>
    </xdr:from>
    <xdr:ext cx="762000" cy="25463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44168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58825" cy="25463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654280" y="15458440"/>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463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185672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84</xdr:row>
      <xdr:rowOff>37465</xdr:rowOff>
    </xdr:from>
    <xdr:to>
      <xdr:col>81</xdr:col>
      <xdr:colOff>95250</xdr:colOff>
      <xdr:row>84</xdr:row>
      <xdr:rowOff>137795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121890" y="1411922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53340</xdr:rowOff>
    </xdr:from>
    <xdr:ext cx="760095" cy="25463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5255240" y="1396746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84</xdr:row>
      <xdr:rowOff>71755</xdr:rowOff>
    </xdr:from>
    <xdr:to>
      <xdr:col>77</xdr:col>
      <xdr:colOff>95250</xdr:colOff>
      <xdr:row>85</xdr:row>
      <xdr:rowOff>1905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75130" y="141535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xdr:rowOff>
    </xdr:from>
    <xdr:ext cx="735330" cy="2540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84300" y="1392682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3175</xdr:rowOff>
    </xdr:from>
    <xdr:to>
      <xdr:col>73</xdr:col>
      <xdr:colOff>44450</xdr:colOff>
      <xdr:row>84</xdr:row>
      <xdr:rowOff>104775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594080" y="14084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114300</xdr:rowOff>
    </xdr:from>
    <xdr:ext cx="760095" cy="2571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286740" y="138607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162560</xdr:rowOff>
    </xdr:from>
    <xdr:to>
      <xdr:col>68</xdr:col>
      <xdr:colOff>186690</xdr:colOff>
      <xdr:row>84</xdr:row>
      <xdr:rowOff>92710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2796520" y="14076680"/>
          <a:ext cx="850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82</xdr:row>
      <xdr:rowOff>102870</xdr:rowOff>
    </xdr:from>
    <xdr:ext cx="762000" cy="25590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508230" y="13849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59055</xdr:rowOff>
    </xdr:from>
    <xdr:to>
      <xdr:col>64</xdr:col>
      <xdr:colOff>152400</xdr:colOff>
      <xdr:row>83</xdr:row>
      <xdr:rowOff>160020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1998960" y="13973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167640</xdr:rowOff>
    </xdr:from>
    <xdr:ext cx="762000" cy="25717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1714480" y="13746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81915</xdr:rowOff>
    </xdr:from>
    <xdr:to>
      <xdr:col>85</xdr:col>
      <xdr:colOff>95250</xdr:colOff>
      <xdr:row>53</xdr:row>
      <xdr:rowOff>56515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432540" y="863155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100330</xdr:rowOff>
    </xdr:from>
    <xdr:ext cx="2259965" cy="307340"/>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1906250" y="8985250"/>
          <a:ext cx="225996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75565</xdr:rowOff>
    </xdr:from>
    <xdr:ext cx="1647825" cy="35433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4022070" y="8960485"/>
          <a:ext cx="164782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164465</xdr:rowOff>
    </xdr:from>
    <xdr:to>
      <xdr:col>93</xdr:col>
      <xdr:colOff>6350</xdr:colOff>
      <xdr:row>54</xdr:row>
      <xdr:rowOff>75565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027400" y="88817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13335</xdr:rowOff>
    </xdr:from>
    <xdr:to>
      <xdr:col>93</xdr:col>
      <xdr:colOff>6350</xdr:colOff>
      <xdr:row>55</xdr:row>
      <xdr:rowOff>94615</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027400" y="9065895"/>
          <a:ext cx="13411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164465</xdr:rowOff>
    </xdr:from>
    <xdr:to>
      <xdr:col>99</xdr:col>
      <xdr:colOff>146050</xdr:colOff>
      <xdr:row>54</xdr:row>
      <xdr:rowOff>75565</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49552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13335</xdr:rowOff>
    </xdr:from>
    <xdr:to>
      <xdr:col>99</xdr:col>
      <xdr:colOff>146050</xdr:colOff>
      <xdr:row>55</xdr:row>
      <xdr:rowOff>94615</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49552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164465</xdr:rowOff>
    </xdr:from>
    <xdr:to>
      <xdr:col>106</xdr:col>
      <xdr:colOff>139700</xdr:colOff>
      <xdr:row>54</xdr:row>
      <xdr:rowOff>75565</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79600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13335</xdr:rowOff>
    </xdr:from>
    <xdr:to>
      <xdr:col>106</xdr:col>
      <xdr:colOff>139700</xdr:colOff>
      <xdr:row>55</xdr:row>
      <xdr:rowOff>94615</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79600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156845</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1432540" y="9377045"/>
          <a:ext cx="4531360" cy="235775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156845</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6131540" y="9377045"/>
          <a:ext cx="5369560" cy="23577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156845</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6131540" y="9377045"/>
          <a:ext cx="3398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186690</xdr:colOff>
      <xdr:row>57</xdr:row>
      <xdr:rowOff>132080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6242030" y="9687560"/>
          <a:ext cx="515493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本町は面積が</a:t>
          </a:r>
          <a:r>
            <a:rPr kumimoji="1" lang="en-US" altLang="ja-JP" sz="1200">
              <a:latin typeface="ＭＳ Ｐゴシック"/>
              <a:ea typeface="ＭＳ Ｐゴシック"/>
            </a:rPr>
            <a:t>303.09㎢</a:t>
          </a:r>
          <a:r>
            <a:rPr kumimoji="1" lang="ja-JP" altLang="en-US" sz="1200">
              <a:latin typeface="ＭＳ Ｐゴシック"/>
              <a:ea typeface="ＭＳ Ｐゴシック"/>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こども園事業を町直営で実施せざるを得ないことが、指標を押し上げる要因となっている。</a:t>
          </a:r>
        </a:p>
        <a:p>
          <a:r>
            <a:rPr kumimoji="1" lang="ja-JP" altLang="en-US" sz="1200">
              <a:latin typeface="ＭＳ Ｐゴシック"/>
              <a:ea typeface="ＭＳ Ｐゴシック"/>
            </a:rPr>
            <a:t>　今後については、組織の合理化や民間への業務委託等を検討し、職員数の適正化を図っていく。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138430</xdr:rowOff>
    </xdr:from>
    <xdr:ext cx="347980" cy="22352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1394440" y="919099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43254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8825" cy="25400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761980" y="1159637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432540" y="113995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825" cy="25717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761980" y="1125855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166370</xdr:rowOff>
    </xdr:from>
    <xdr:to>
      <xdr:col>85</xdr:col>
      <xdr:colOff>95250</xdr:colOff>
      <xdr:row>65</xdr:row>
      <xdr:rowOff>166370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432540" y="110629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825" cy="25717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761980" y="1092136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165100</xdr:rowOff>
    </xdr:from>
    <xdr:to>
      <xdr:col>85</xdr:col>
      <xdr:colOff>95250</xdr:colOff>
      <xdr:row>63</xdr:row>
      <xdr:rowOff>165100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432540" y="107264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825" cy="25717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761980" y="1058418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163830</xdr:rowOff>
    </xdr:from>
    <xdr:to>
      <xdr:col>85</xdr:col>
      <xdr:colOff>95250</xdr:colOff>
      <xdr:row>61</xdr:row>
      <xdr:rowOff>163830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1432540" y="103898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825" cy="25654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0761980" y="1024763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161925</xdr:rowOff>
    </xdr:from>
    <xdr:to>
      <xdr:col>85</xdr:col>
      <xdr:colOff>95250</xdr:colOff>
      <xdr:row>59</xdr:row>
      <xdr:rowOff>161925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1432540" y="10052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825" cy="25717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0761980" y="991044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159385</xdr:rowOff>
    </xdr:from>
    <xdr:to>
      <xdr:col>85</xdr:col>
      <xdr:colOff>95250</xdr:colOff>
      <xdr:row>57</xdr:row>
      <xdr:rowOff>159385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1432540" y="9714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825" cy="25590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0761980" y="9573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156845</xdr:rowOff>
    </xdr:from>
    <xdr:to>
      <xdr:col>85</xdr:col>
      <xdr:colOff>95250</xdr:colOff>
      <xdr:row>55</xdr:row>
      <xdr:rowOff>156845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1432540" y="93770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58825" cy="25463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0761980" y="923734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156845</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1432540" y="9377045"/>
          <a:ext cx="4531360" cy="23577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156210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166340" y="9813925"/>
          <a:ext cx="0" cy="1406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129540</xdr:rowOff>
    </xdr:from>
    <xdr:ext cx="760095" cy="25463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5255240" y="1119378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156210</xdr:rowOff>
    </xdr:from>
    <xdr:to>
      <xdr:col>81</xdr:col>
      <xdr:colOff>133350</xdr:colOff>
      <xdr:row>66</xdr:row>
      <xdr:rowOff>156210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100300" y="11220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5715</xdr:rowOff>
    </xdr:from>
    <xdr:ext cx="760095" cy="25717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5255240" y="95611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100300" y="98139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12700</xdr:rowOff>
    </xdr:from>
    <xdr:to>
      <xdr:col>81</xdr:col>
      <xdr:colOff>44450</xdr:colOff>
      <xdr:row>64</xdr:row>
      <xdr:rowOff>12700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19580" y="1074166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165100</xdr:rowOff>
    </xdr:from>
    <xdr:ext cx="760095" cy="25463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5255240" y="10055860"/>
          <a:ext cx="7600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60</xdr:row>
      <xdr:rowOff>148590</xdr:rowOff>
    </xdr:from>
    <xdr:to>
      <xdr:col>81</xdr:col>
      <xdr:colOff>95250</xdr:colOff>
      <xdr:row>61</xdr:row>
      <xdr:rowOff>78740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121890" y="102069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63</xdr:row>
      <xdr:rowOff>167005</xdr:rowOff>
    </xdr:from>
    <xdr:to>
      <xdr:col>77</xdr:col>
      <xdr:colOff>44450</xdr:colOff>
      <xdr:row>64</xdr:row>
      <xdr:rowOff>12700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628370" y="10728325"/>
          <a:ext cx="79121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60</xdr:row>
      <xdr:rowOff>118110</xdr:rowOff>
    </xdr:from>
    <xdr:to>
      <xdr:col>77</xdr:col>
      <xdr:colOff>95250</xdr:colOff>
      <xdr:row>61</xdr:row>
      <xdr:rowOff>50165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75130" y="1017651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59055</xdr:rowOff>
    </xdr:from>
    <xdr:ext cx="735330" cy="2571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84300" y="994981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129540</xdr:rowOff>
    </xdr:from>
    <xdr:to>
      <xdr:col>72</xdr:col>
      <xdr:colOff>186690</xdr:colOff>
      <xdr:row>63</xdr:row>
      <xdr:rowOff>167005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2847320" y="10690860"/>
          <a:ext cx="7810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106680</xdr:rowOff>
    </xdr:from>
    <xdr:to>
      <xdr:col>73</xdr:col>
      <xdr:colOff>44450</xdr:colOff>
      <xdr:row>61</xdr:row>
      <xdr:rowOff>36830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594080" y="10165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46990</xdr:rowOff>
    </xdr:from>
    <xdr:ext cx="760095" cy="25590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86740" y="993775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92075</xdr:rowOff>
    </xdr:from>
    <xdr:to>
      <xdr:col>68</xdr:col>
      <xdr:colOff>152400</xdr:colOff>
      <xdr:row>63</xdr:row>
      <xdr:rowOff>129540</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2049760" y="10653395"/>
          <a:ext cx="7975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73660</xdr:rowOff>
    </xdr:from>
    <xdr:to>
      <xdr:col>68</xdr:col>
      <xdr:colOff>186690</xdr:colOff>
      <xdr:row>61</xdr:row>
      <xdr:rowOff>3810</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2796520" y="10132060"/>
          <a:ext cx="850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59</xdr:row>
      <xdr:rowOff>14605</xdr:rowOff>
    </xdr:from>
    <xdr:ext cx="762000" cy="25400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508230" y="9905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120650</xdr:rowOff>
    </xdr:from>
    <xdr:to>
      <xdr:col>64</xdr:col>
      <xdr:colOff>152400</xdr:colOff>
      <xdr:row>61</xdr:row>
      <xdr:rowOff>52070</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1998960" y="10179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62230</xdr:rowOff>
    </xdr:from>
    <xdr:ext cx="7620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1714480" y="9952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2000" cy="25527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7330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2000" cy="2552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22654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69</xdr:row>
      <xdr:rowOff>167640</xdr:rowOff>
    </xdr:from>
    <xdr:ext cx="762000" cy="25527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44168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58825" cy="25527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654280" y="1173480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527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185672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63</xdr:row>
      <xdr:rowOff>131445</xdr:rowOff>
    </xdr:from>
    <xdr:to>
      <xdr:col>81</xdr:col>
      <xdr:colOff>95250</xdr:colOff>
      <xdr:row>64</xdr:row>
      <xdr:rowOff>62230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121890" y="1069276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104775</xdr:rowOff>
    </xdr:from>
    <xdr:ext cx="760095" cy="254000"/>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5255240" y="1066609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63</xdr:row>
      <xdr:rowOff>131445</xdr:rowOff>
    </xdr:from>
    <xdr:to>
      <xdr:col>77</xdr:col>
      <xdr:colOff>95250</xdr:colOff>
      <xdr:row>64</xdr:row>
      <xdr:rowOff>62230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75130" y="1069276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48260</xdr:rowOff>
    </xdr:from>
    <xdr:ext cx="735330" cy="25400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84300" y="1077722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116840</xdr:rowOff>
    </xdr:from>
    <xdr:to>
      <xdr:col>73</xdr:col>
      <xdr:colOff>44450</xdr:colOff>
      <xdr:row>64</xdr:row>
      <xdr:rowOff>48260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594080" y="1067816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32385</xdr:rowOff>
    </xdr:from>
    <xdr:ext cx="760095" cy="25336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286740" y="1076134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78740</xdr:rowOff>
    </xdr:from>
    <xdr:to>
      <xdr:col>68</xdr:col>
      <xdr:colOff>186690</xdr:colOff>
      <xdr:row>64</xdr:row>
      <xdr:rowOff>8890</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2796520" y="10640060"/>
          <a:ext cx="850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63</xdr:row>
      <xdr:rowOff>165100</xdr:rowOff>
    </xdr:from>
    <xdr:ext cx="762000" cy="25463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508230" y="107264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41275</xdr:rowOff>
    </xdr:from>
    <xdr:to>
      <xdr:col>64</xdr:col>
      <xdr:colOff>152400</xdr:colOff>
      <xdr:row>63</xdr:row>
      <xdr:rowOff>142875</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1998960" y="106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127635</xdr:rowOff>
    </xdr:from>
    <xdr:ext cx="762000" cy="25463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1714480" y="10688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43815</xdr:rowOff>
    </xdr:from>
    <xdr:to>
      <xdr:col>85</xdr:col>
      <xdr:colOff>95250</xdr:colOff>
      <xdr:row>31</xdr:row>
      <xdr:rowOff>18415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432540" y="490537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62230</xdr:rowOff>
    </xdr:from>
    <xdr:ext cx="1602740" cy="30670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189460" y="5259070"/>
          <a:ext cx="16027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560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738860" y="523494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126365</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027400" y="515556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145415</xdr:rowOff>
    </xdr:from>
    <xdr:to>
      <xdr:col>93</xdr:col>
      <xdr:colOff>6350</xdr:colOff>
      <xdr:row>33</xdr:row>
      <xdr:rowOff>56515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027400" y="534225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126365</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49552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145415</xdr:rowOff>
    </xdr:from>
    <xdr:to>
      <xdr:col>99</xdr:col>
      <xdr:colOff>146050</xdr:colOff>
      <xdr:row>33</xdr:row>
      <xdr:rowOff>56515</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49552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126365</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79600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145415</xdr:rowOff>
    </xdr:from>
    <xdr:to>
      <xdr:col>106</xdr:col>
      <xdr:colOff>139700</xdr:colOff>
      <xdr:row>33</xdr:row>
      <xdr:rowOff>56515</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79600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118745</xdr:rowOff>
    </xdr:from>
    <xdr:to>
      <xdr:col>85</xdr:col>
      <xdr:colOff>95250</xdr:colOff>
      <xdr:row>47</xdr:row>
      <xdr:rowOff>132080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1432540" y="565086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118745</xdr:rowOff>
    </xdr:from>
    <xdr:to>
      <xdr:col>115</xdr:col>
      <xdr:colOff>31750</xdr:colOff>
      <xdr:row>47</xdr:row>
      <xdr:rowOff>132080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6131540" y="565086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118745</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6131540" y="5650865"/>
          <a:ext cx="3398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186690</xdr:colOff>
      <xdr:row>35</xdr:row>
      <xdr:rowOff>94615</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6242030" y="5962015"/>
          <a:ext cx="515493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実質公債費比率については、令和元、</a:t>
          </a:r>
          <a:r>
            <a:rPr kumimoji="1" lang="en-US" altLang="ja-JP" sz="1200">
              <a:latin typeface="ＭＳ Ｐゴシック"/>
              <a:ea typeface="ＭＳ Ｐゴシック"/>
            </a:rPr>
            <a:t>3、5</a:t>
          </a:r>
          <a:r>
            <a:rPr kumimoji="1" lang="ja-JP" altLang="en-US" sz="1200">
              <a:latin typeface="ＭＳ Ｐゴシック"/>
              <a:ea typeface="ＭＳ Ｐゴシック"/>
            </a:rPr>
            <a:t>年度に実施した繰上償還の実施等により、元利償還金が減少し、前年度と比較して</a:t>
          </a:r>
          <a:r>
            <a:rPr kumimoji="1" lang="en-US" altLang="ja-JP" sz="1200">
              <a:latin typeface="ＭＳ Ｐゴシック"/>
              <a:ea typeface="ＭＳ Ｐゴシック"/>
            </a:rPr>
            <a:t>0.3</a:t>
          </a:r>
          <a:r>
            <a:rPr kumimoji="1" lang="ja-JP" altLang="en-US" sz="1200">
              <a:latin typeface="ＭＳ Ｐゴシック"/>
              <a:ea typeface="ＭＳ Ｐゴシック"/>
            </a:rPr>
            <a:t>ポイントの減少となった。</a:t>
          </a:r>
        </a:p>
        <a:p>
          <a:r>
            <a:rPr kumimoji="1" lang="ja-JP" altLang="en-US" sz="1200">
              <a:latin typeface="ＭＳ Ｐゴシック"/>
              <a:ea typeface="ＭＳ Ｐゴシック"/>
            </a:rPr>
            <a:t>　類団順位、全国平均と比較して悪い水準であるが、今後、大型建設事業の元利償還金の償還開始による増加や、普通交付税の減少が見込まれ、指標の悪化が懸念される。このことから令和6年度以降も繰上償還を予定してい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100330</xdr:rowOff>
    </xdr:from>
    <xdr:ext cx="296545" cy="22288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1394440" y="5464810"/>
          <a:ext cx="2965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132080</xdr:rowOff>
    </xdr:from>
    <xdr:to>
      <xdr:col>85</xdr:col>
      <xdr:colOff>95250</xdr:colOff>
      <xdr:row>47</xdr:row>
      <xdr:rowOff>132080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432540" y="80111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161925</xdr:rowOff>
    </xdr:from>
    <xdr:ext cx="758825" cy="25400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761980" y="787336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432540" y="76180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102870</xdr:rowOff>
    </xdr:from>
    <xdr:ext cx="758825" cy="25590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0761980" y="74790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15240</xdr:rowOff>
    </xdr:from>
    <xdr:to>
      <xdr:col>85</xdr:col>
      <xdr:colOff>95250</xdr:colOff>
      <xdr:row>43</xdr:row>
      <xdr:rowOff>15240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432540" y="72237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43180</xdr:rowOff>
    </xdr:from>
    <xdr:ext cx="758825" cy="25717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0761980" y="708406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126365</xdr:rowOff>
    </xdr:from>
    <xdr:to>
      <xdr:col>85</xdr:col>
      <xdr:colOff>95250</xdr:colOff>
      <xdr:row>40</xdr:row>
      <xdr:rowOff>126365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432540" y="68319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154305</xdr:rowOff>
    </xdr:from>
    <xdr:ext cx="758825" cy="25717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0761980" y="669226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1432540" y="64382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96520</xdr:rowOff>
    </xdr:from>
    <xdr:ext cx="758825" cy="25654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0761980" y="629920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1432540" y="60426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58825" cy="25527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0761980" y="590486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118745</xdr:rowOff>
    </xdr:from>
    <xdr:to>
      <xdr:col>85</xdr:col>
      <xdr:colOff>95250</xdr:colOff>
      <xdr:row>33</xdr:row>
      <xdr:rowOff>118745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1432540" y="5650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118745</xdr:rowOff>
    </xdr:from>
    <xdr:to>
      <xdr:col>85</xdr:col>
      <xdr:colOff>95250</xdr:colOff>
      <xdr:row>47</xdr:row>
      <xdr:rowOff>132080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1432540" y="565086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135890</xdr:rowOff>
    </xdr:from>
    <xdr:to>
      <xdr:col>81</xdr:col>
      <xdr:colOff>44450</xdr:colOff>
      <xdr:row>43</xdr:row>
      <xdr:rowOff>78740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166340" y="6170930"/>
          <a:ext cx="0" cy="1116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51435</xdr:rowOff>
    </xdr:from>
    <xdr:ext cx="760095" cy="254000"/>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5255240" y="725995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78740</xdr:rowOff>
    </xdr:from>
    <xdr:to>
      <xdr:col>81</xdr:col>
      <xdr:colOff>133350</xdr:colOff>
      <xdr:row>43</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100300" y="7287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51435</xdr:rowOff>
    </xdr:from>
    <xdr:ext cx="760095" cy="254000"/>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5255240" y="591883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135890</xdr:rowOff>
    </xdr:from>
    <xdr:to>
      <xdr:col>81</xdr:col>
      <xdr:colOff>133350</xdr:colOff>
      <xdr:row>36</xdr:row>
      <xdr:rowOff>135890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100300" y="61709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78740</xdr:rowOff>
    </xdr:from>
    <xdr:to>
      <xdr:col>81</xdr:col>
      <xdr:colOff>44450</xdr:colOff>
      <xdr:row>43</xdr:row>
      <xdr:rowOff>102870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19580" y="7287260"/>
          <a:ext cx="746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142875</xdr:rowOff>
    </xdr:from>
    <xdr:ext cx="760095" cy="254000"/>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5255240" y="6513195"/>
          <a:ext cx="76009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39</xdr:row>
      <xdr:rowOff>126365</xdr:rowOff>
    </xdr:from>
    <xdr:to>
      <xdr:col>81</xdr:col>
      <xdr:colOff>95250</xdr:colOff>
      <xdr:row>40</xdr:row>
      <xdr:rowOff>56515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121890" y="66643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43</xdr:row>
      <xdr:rowOff>102870</xdr:rowOff>
    </xdr:from>
    <xdr:to>
      <xdr:col>77</xdr:col>
      <xdr:colOff>44450</xdr:colOff>
      <xdr:row>43</xdr:row>
      <xdr:rowOff>157480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628370" y="7311390"/>
          <a:ext cx="79121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39</xdr:row>
      <xdr:rowOff>117475</xdr:rowOff>
    </xdr:from>
    <xdr:to>
      <xdr:col>77</xdr:col>
      <xdr:colOff>95250</xdr:colOff>
      <xdr:row>40</xdr:row>
      <xdr:rowOff>49530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75130" y="66554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58420</xdr:rowOff>
    </xdr:from>
    <xdr:ext cx="735330" cy="25717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84300" y="642874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157480</xdr:rowOff>
    </xdr:from>
    <xdr:to>
      <xdr:col>72</xdr:col>
      <xdr:colOff>186690</xdr:colOff>
      <xdr:row>44</xdr:row>
      <xdr:rowOff>59690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2847320" y="7366000"/>
          <a:ext cx="7810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101600</xdr:rowOff>
    </xdr:from>
    <xdr:to>
      <xdr:col>73</xdr:col>
      <xdr:colOff>44450</xdr:colOff>
      <xdr:row>40</xdr:row>
      <xdr:rowOff>33020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594080" y="663956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42545</xdr:rowOff>
    </xdr:from>
    <xdr:ext cx="760095" cy="25717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86740" y="64128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59690</xdr:rowOff>
    </xdr:from>
    <xdr:to>
      <xdr:col>68</xdr:col>
      <xdr:colOff>152400</xdr:colOff>
      <xdr:row>44</xdr:row>
      <xdr:rowOff>68580</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2049760" y="7435850"/>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133985</xdr:rowOff>
    </xdr:from>
    <xdr:to>
      <xdr:col>68</xdr:col>
      <xdr:colOff>186690</xdr:colOff>
      <xdr:row>40</xdr:row>
      <xdr:rowOff>64135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2796520" y="6671945"/>
          <a:ext cx="850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38</xdr:row>
      <xdr:rowOff>74930</xdr:rowOff>
    </xdr:from>
    <xdr:ext cx="762000" cy="25654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508230" y="64452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12700</xdr:rowOff>
    </xdr:from>
    <xdr:to>
      <xdr:col>64</xdr:col>
      <xdr:colOff>152400</xdr:colOff>
      <xdr:row>40</xdr:row>
      <xdr:rowOff>113030</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1998960" y="67183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122555</xdr:rowOff>
    </xdr:from>
    <xdr:ext cx="762000" cy="25590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714480" y="64928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130175</xdr:rowOff>
    </xdr:from>
    <xdr:ext cx="762000" cy="25463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7330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130175</xdr:rowOff>
    </xdr:from>
    <xdr:ext cx="762000" cy="25463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22654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47</xdr:row>
      <xdr:rowOff>130175</xdr:rowOff>
    </xdr:from>
    <xdr:ext cx="762000" cy="25463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44168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130175</xdr:rowOff>
    </xdr:from>
    <xdr:ext cx="758825" cy="25463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654280" y="800925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130175</xdr:rowOff>
    </xdr:from>
    <xdr:ext cx="762000" cy="25463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85672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43</xdr:row>
      <xdr:rowOff>29210</xdr:rowOff>
    </xdr:from>
    <xdr:to>
      <xdr:col>81</xdr:col>
      <xdr:colOff>95250</xdr:colOff>
      <xdr:row>43</xdr:row>
      <xdr:rowOff>129540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121890" y="723773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95250</xdr:rowOff>
    </xdr:from>
    <xdr:ext cx="760095" cy="25717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5255240" y="71361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43</xdr:row>
      <xdr:rowOff>52070</xdr:rowOff>
    </xdr:from>
    <xdr:to>
      <xdr:col>77</xdr:col>
      <xdr:colOff>95250</xdr:colOff>
      <xdr:row>43</xdr:row>
      <xdr:rowOff>153035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75130" y="726059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137795</xdr:rowOff>
    </xdr:from>
    <xdr:ext cx="735330" cy="2571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84300" y="734631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108585</xdr:rowOff>
    </xdr:from>
    <xdr:to>
      <xdr:col>73</xdr:col>
      <xdr:colOff>44450</xdr:colOff>
      <xdr:row>44</xdr:row>
      <xdr:rowOff>38735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594080" y="7317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22860</xdr:rowOff>
    </xdr:from>
    <xdr:ext cx="760095" cy="2571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286740" y="73990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8890</xdr:rowOff>
    </xdr:from>
    <xdr:to>
      <xdr:col>68</xdr:col>
      <xdr:colOff>186690</xdr:colOff>
      <xdr:row>44</xdr:row>
      <xdr:rowOff>110490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2796520" y="738505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44</xdr:row>
      <xdr:rowOff>95250</xdr:rowOff>
    </xdr:from>
    <xdr:ext cx="762000" cy="2571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508230" y="7471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17145</xdr:rowOff>
    </xdr:from>
    <xdr:to>
      <xdr:col>64</xdr:col>
      <xdr:colOff>152400</xdr:colOff>
      <xdr:row>44</xdr:row>
      <xdr:rowOff>118110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1998960" y="73933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103505</xdr:rowOff>
    </xdr:from>
    <xdr:ext cx="762000" cy="25590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1714480" y="7479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151130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1432540" y="1179195"/>
          <a:ext cx="4531360" cy="313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735" cy="30734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272645" y="1533525"/>
          <a:ext cx="14357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623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3655675" y="1508760"/>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88265</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027400" y="142938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18415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027400" y="161671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88265</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495520" y="142938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18415</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495520" y="1616710"/>
          <a:ext cx="11328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88265</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796000" y="142938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18415</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796000" y="1616710"/>
          <a:ext cx="11328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81915</xdr:rowOff>
    </xdr:from>
    <xdr:to>
      <xdr:col>85</xdr:col>
      <xdr:colOff>95250</xdr:colOff>
      <xdr:row>25</xdr:row>
      <xdr:rowOff>94615</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1432540" y="1925955"/>
          <a:ext cx="45313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115</xdr:col>
      <xdr:colOff>31750</xdr:colOff>
      <xdr:row>25</xdr:row>
      <xdr:rowOff>94615</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6131540" y="1925955"/>
          <a:ext cx="536956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104</xdr:col>
      <xdr:colOff>114300</xdr:colOff>
      <xdr:row>12</xdr:row>
      <xdr:rowOff>164465</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6131540" y="1925955"/>
          <a:ext cx="3398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186690</xdr:colOff>
      <xdr:row>13</xdr:row>
      <xdr:rowOff>56515</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6242030" y="2235835"/>
          <a:ext cx="515493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将来負担額のうち、一般会計等に係る地方債の現在高については、新庁舎建設等の大型事業の実施により、地方債借入が増加したが、令和元年度以降繰上償還を実施し、抑制を図ったところである。</a:t>
          </a:r>
        </a:p>
        <a:p>
          <a:r>
            <a:rPr kumimoji="1" lang="ja-JP" altLang="en-US" sz="1300">
              <a:latin typeface="ＭＳ Ｐゴシック"/>
              <a:ea typeface="ＭＳ Ｐゴシック"/>
            </a:rPr>
            <a:t>　また、将来負担額から差し引かれる充当可能財源等は、決算剰余金やふるさと応援寄附金基金の積立により138百万円増加となったが、今後は、標準財政規模や充当可能基金の減少等により、指標の上昇が懸念される。</a:t>
          </a:r>
        </a:p>
      </xdr:txBody>
    </xdr:sp>
    <xdr:clientData/>
  </xdr:twoCellAnchor>
  <xdr:oneCellAnchor>
    <xdr:from>
      <xdr:col>61</xdr:col>
      <xdr:colOff>6350</xdr:colOff>
      <xdr:row>10</xdr:row>
      <xdr:rowOff>62230</xdr:rowOff>
    </xdr:from>
    <xdr:ext cx="296545" cy="22288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394440" y="1738630"/>
          <a:ext cx="2965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94615</xdr:rowOff>
    </xdr:from>
    <xdr:to>
      <xdr:col>85</xdr:col>
      <xdr:colOff>95250</xdr:colOff>
      <xdr:row>25</xdr:row>
      <xdr:rowOff>94615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432540" y="42856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123825</xdr:rowOff>
    </xdr:from>
    <xdr:ext cx="758825" cy="25400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761980" y="414718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92710</xdr:rowOff>
    </xdr:from>
    <xdr:to>
      <xdr:col>85</xdr:col>
      <xdr:colOff>95250</xdr:colOff>
      <xdr:row>23</xdr:row>
      <xdr:rowOff>92710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432540" y="394843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120650</xdr:rowOff>
    </xdr:from>
    <xdr:ext cx="758825" cy="25717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761980" y="380873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90805</xdr:rowOff>
    </xdr:from>
    <xdr:to>
      <xdr:col>85</xdr:col>
      <xdr:colOff>95250</xdr:colOff>
      <xdr:row>21</xdr:row>
      <xdr:rowOff>90805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432540" y="36112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118745</xdr:rowOff>
    </xdr:from>
    <xdr:ext cx="758825" cy="25717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761980" y="347154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88900</xdr:rowOff>
    </xdr:from>
    <xdr:to>
      <xdr:col>85</xdr:col>
      <xdr:colOff>95250</xdr:colOff>
      <xdr:row>19</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432540" y="32740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117475</xdr:rowOff>
    </xdr:from>
    <xdr:ext cx="758825" cy="25717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761980" y="313499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87630</xdr:rowOff>
    </xdr:from>
    <xdr:to>
      <xdr:col>85</xdr:col>
      <xdr:colOff>95250</xdr:colOff>
      <xdr:row>17</xdr:row>
      <xdr:rowOff>87630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432540" y="29375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116840</xdr:rowOff>
    </xdr:from>
    <xdr:ext cx="758825" cy="25717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761980" y="279908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85725</xdr:rowOff>
    </xdr:from>
    <xdr:to>
      <xdr:col>85</xdr:col>
      <xdr:colOff>95250</xdr:colOff>
      <xdr:row>15</xdr:row>
      <xdr:rowOff>85725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432540" y="26003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114935</xdr:rowOff>
    </xdr:from>
    <xdr:ext cx="758825" cy="25717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0761980" y="246189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1432540" y="22637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113030</xdr:rowOff>
    </xdr:from>
    <xdr:ext cx="758825" cy="25654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0761980" y="212471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81915</xdr:rowOff>
    </xdr:from>
    <xdr:to>
      <xdr:col>85</xdr:col>
      <xdr:colOff>95250</xdr:colOff>
      <xdr:row>11</xdr:row>
      <xdr:rowOff>81915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1432540" y="19259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81915</xdr:rowOff>
    </xdr:from>
    <xdr:to>
      <xdr:col>85</xdr:col>
      <xdr:colOff>95250</xdr:colOff>
      <xdr:row>25</xdr:row>
      <xdr:rowOff>94615</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1432540" y="1925955"/>
          <a:ext cx="45313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147320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166340" y="2263775"/>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118745</xdr:rowOff>
    </xdr:from>
    <xdr:ext cx="760095" cy="25717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5255240" y="38068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147320</xdr:rowOff>
    </xdr:from>
    <xdr:to>
      <xdr:col>81</xdr:col>
      <xdr:colOff>133350</xdr:colOff>
      <xdr:row>22</xdr:row>
      <xdr:rowOff>147320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100300" y="3835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118745</xdr:rowOff>
    </xdr:from>
    <xdr:ext cx="760095" cy="25717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5255240" y="19627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100300" y="2263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163195</xdr:rowOff>
    </xdr:from>
    <xdr:to>
      <xdr:col>81</xdr:col>
      <xdr:colOff>44450</xdr:colOff>
      <xdr:row>18</xdr:row>
      <xdr:rowOff>103505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19580" y="3013075"/>
          <a:ext cx="74676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62230</xdr:rowOff>
    </xdr:from>
    <xdr:ext cx="760095" cy="256540"/>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5255240" y="2073910"/>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13</xdr:row>
      <xdr:rowOff>33655</xdr:rowOff>
    </xdr:from>
    <xdr:to>
      <xdr:col>81</xdr:col>
      <xdr:colOff>95250</xdr:colOff>
      <xdr:row>13</xdr:row>
      <xdr:rowOff>133985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121890" y="221297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18</xdr:row>
      <xdr:rowOff>103505</xdr:rowOff>
    </xdr:from>
    <xdr:to>
      <xdr:col>77</xdr:col>
      <xdr:colOff>44450</xdr:colOff>
      <xdr:row>20</xdr:row>
      <xdr:rowOff>19050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628370" y="3121025"/>
          <a:ext cx="79121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13</xdr:row>
      <xdr:rowOff>33655</xdr:rowOff>
    </xdr:from>
    <xdr:to>
      <xdr:col>77</xdr:col>
      <xdr:colOff>95250</xdr:colOff>
      <xdr:row>13</xdr:row>
      <xdr:rowOff>133985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75130" y="221297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144780</xdr:rowOff>
    </xdr:from>
    <xdr:ext cx="735330" cy="25400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84300" y="198882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19050</xdr:rowOff>
    </xdr:from>
    <xdr:to>
      <xdr:col>72</xdr:col>
      <xdr:colOff>186690</xdr:colOff>
      <xdr:row>20</xdr:row>
      <xdr:rowOff>144145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2847320" y="3371850"/>
          <a:ext cx="78105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130810</xdr:rowOff>
    </xdr:from>
    <xdr:to>
      <xdr:col>73</xdr:col>
      <xdr:colOff>44450</xdr:colOff>
      <xdr:row>14</xdr:row>
      <xdr:rowOff>60960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594080" y="2310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71755</xdr:rowOff>
    </xdr:from>
    <xdr:ext cx="760095" cy="25463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86740" y="208343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144145</xdr:rowOff>
    </xdr:from>
    <xdr:to>
      <xdr:col>68</xdr:col>
      <xdr:colOff>152400</xdr:colOff>
      <xdr:row>21</xdr:row>
      <xdr:rowOff>93345</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2049760" y="3496945"/>
          <a:ext cx="79756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130810</xdr:rowOff>
    </xdr:from>
    <xdr:to>
      <xdr:col>68</xdr:col>
      <xdr:colOff>186690</xdr:colOff>
      <xdr:row>15</xdr:row>
      <xdr:rowOff>61595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2796520" y="2477770"/>
          <a:ext cx="850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13</xdr:row>
      <xdr:rowOff>72390</xdr:rowOff>
    </xdr:from>
    <xdr:ext cx="762000" cy="25463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508230" y="2251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102870</xdr:rowOff>
    </xdr:from>
    <xdr:to>
      <xdr:col>64</xdr:col>
      <xdr:colOff>152400</xdr:colOff>
      <xdr:row>15</xdr:row>
      <xdr:rowOff>33655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1998960" y="24498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43180</xdr:rowOff>
    </xdr:from>
    <xdr:ext cx="762000" cy="25717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1714480" y="2222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92075</xdr:rowOff>
    </xdr:from>
    <xdr:ext cx="762000" cy="25463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73300" y="428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92075</xdr:rowOff>
    </xdr:from>
    <xdr:ext cx="762000" cy="25463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226540" y="428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25</xdr:row>
      <xdr:rowOff>92075</xdr:rowOff>
    </xdr:from>
    <xdr:ext cx="762000" cy="25463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441680" y="428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92075</xdr:rowOff>
    </xdr:from>
    <xdr:ext cx="758825" cy="25463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654280" y="428307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92075</xdr:rowOff>
    </xdr:from>
    <xdr:ext cx="762000" cy="25463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856720" y="428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17</xdr:row>
      <xdr:rowOff>112395</xdr:rowOff>
    </xdr:from>
    <xdr:to>
      <xdr:col>81</xdr:col>
      <xdr:colOff>95250</xdr:colOff>
      <xdr:row>18</xdr:row>
      <xdr:rowOff>42545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121890" y="29622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84455</xdr:rowOff>
    </xdr:from>
    <xdr:ext cx="760095" cy="255905"/>
    <xdr:sp macro="" textlink="">
      <xdr:nvSpPr>
        <xdr:cNvPr id="475" name="将来負担の状況該当値テキスト">
          <a:extLst>
            <a:ext uri="{FF2B5EF4-FFF2-40B4-BE49-F238E27FC236}">
              <a16:creationId xmlns:a16="http://schemas.microsoft.com/office/drawing/2014/main" id="{00000000-0008-0000-0300-0000DB010000}"/>
            </a:ext>
          </a:extLst>
        </xdr:cNvPr>
        <xdr:cNvSpPr txBox="1"/>
      </xdr:nvSpPr>
      <xdr:spPr>
        <a:xfrm>
          <a:off x="15255240" y="293433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18</xdr:row>
      <xdr:rowOff>52705</xdr:rowOff>
    </xdr:from>
    <xdr:to>
      <xdr:col>77</xdr:col>
      <xdr:colOff>95250</xdr:colOff>
      <xdr:row>18</xdr:row>
      <xdr:rowOff>153035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75130" y="307022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138430</xdr:rowOff>
    </xdr:from>
    <xdr:ext cx="735330" cy="25717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84300" y="315595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139065</xdr:rowOff>
    </xdr:from>
    <xdr:to>
      <xdr:col>73</xdr:col>
      <xdr:colOff>44450</xdr:colOff>
      <xdr:row>20</xdr:row>
      <xdr:rowOff>70485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594080" y="332422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54610</xdr:rowOff>
    </xdr:from>
    <xdr:ext cx="760095" cy="25463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286740" y="340741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93345</xdr:rowOff>
    </xdr:from>
    <xdr:to>
      <xdr:col>68</xdr:col>
      <xdr:colOff>186690</xdr:colOff>
      <xdr:row>21</xdr:row>
      <xdr:rowOff>23495</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2796520" y="3446145"/>
          <a:ext cx="850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21</xdr:row>
      <xdr:rowOff>8255</xdr:rowOff>
    </xdr:from>
    <xdr:ext cx="762000" cy="25717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2508230" y="3528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42545</xdr:rowOff>
    </xdr:from>
    <xdr:to>
      <xdr:col>64</xdr:col>
      <xdr:colOff>152400</xdr:colOff>
      <xdr:row>21</xdr:row>
      <xdr:rowOff>144145</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1998960" y="35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128905</xdr:rowOff>
    </xdr:from>
    <xdr:ext cx="762000" cy="25463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1714480" y="3649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5984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243425" y="190500"/>
          <a:ext cx="3536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68825" y="215900"/>
          <a:ext cx="3492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94225" y="241300"/>
          <a:ext cx="344424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725015" y="190500"/>
          <a:ext cx="240474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750415" y="215900"/>
          <a:ext cx="23602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75815" y="241300"/>
          <a:ext cx="230314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867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2945" y="1524000"/>
          <a:ext cx="868743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10260" y="1555750"/>
          <a:ext cx="125920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05965" y="15557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12,742
12,492
303.09
11,589,613
11,522,795
47,672
6,787,382
14,314,803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21355" y="1555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87875" y="1549400"/>
          <a:ext cx="18351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23025" y="1549400"/>
          <a:ext cx="1150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15.8
66.6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618730" y="1549400"/>
          <a:ext cx="57594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87875" y="2413000"/>
          <a:ext cx="18351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86525" y="2413000"/>
          <a:ext cx="307467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42780" y="1524000"/>
          <a:ext cx="12776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63760" y="1587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63760" y="18542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63760" y="2184400"/>
          <a:ext cx="11518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624695" y="167640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59620" y="16256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59620" y="18923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70407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624695" y="2159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70407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624695" y="2540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9445"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9445"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9445"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9445"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2945" y="4699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68545" y="4762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68545" y="4953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9762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9762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5304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5304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2945" y="5270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63820"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27320" y="5270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4573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人件費に係るものは、令和5年度において27.8％と類似団体平均と比べて高い水準にある。</a:t>
          </a:r>
        </a:p>
        <a:p>
          <a:r>
            <a:rPr kumimoji="1" lang="ja-JP" altLang="en-US" sz="1100">
              <a:latin typeface="ＭＳ Ｐゴシック"/>
              <a:ea typeface="ＭＳ Ｐゴシック"/>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㎢と類似団体と比較して広大であり、合併前の旧町単位で支所や、こども園等を設置しているために、類似団体と比較して職員数が多くならざるを得ない状況にある。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lang="ja-JP" altLang="en-US">
              <a:latin typeface="ＭＳ ゴシック"/>
              <a:ea typeface="ＭＳ ゴシック"/>
            </a:rPr>
            <a:t>類似団体と比較し高い指標にあることから、職員の定員管理や業務の効率化等による時間外勤務手当の縮小を図っていく。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484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2945" y="7556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4315"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2945" y="7175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4315"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2945" y="679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4315"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2945" y="6413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4315"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2945" y="6032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4315"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2945" y="5651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4315"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2945" y="5270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4315"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2945" y="5270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5356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073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42460" y="7155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84345" y="71831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073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42460" y="5547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84345" y="58039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12700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06165" y="6527800"/>
          <a:ext cx="74739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073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42460" y="6123940"/>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22445" y="62788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179705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03525" y="6398260"/>
          <a:ext cx="80264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62985" y="62407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3425" cy="25590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52470" y="60096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54610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993265" y="6398260"/>
          <a:ext cx="8102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5272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6073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61895" y="5979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35560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02690" y="6207760"/>
          <a:ext cx="79057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62150" y="63017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6073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51635" y="6070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5189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78740</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61060" y="6250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82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5734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09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175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0731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073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02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82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647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22445" y="65760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33020</xdr:rowOff>
    </xdr:from>
    <xdr:ext cx="76073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42460" y="6548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62985" y="64770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48260</xdr:rowOff>
    </xdr:from>
    <xdr:ext cx="73342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52470" y="65633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52725"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90170</xdr:rowOff>
    </xdr:from>
    <xdr:ext cx="7607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61895" y="6433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62150" y="639318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135890</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51635" y="6479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5189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96520</xdr:rowOff>
    </xdr:from>
    <xdr:ext cx="75882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61060" y="5925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225530" y="1270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408275" y="1333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408275" y="1524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939895" y="1333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939895" y="1524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94045" y="1333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94045" y="1524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225530" y="1841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88945" y="1841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749905" y="1841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88005" y="2159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本指標は、良好な水準にある。施設の統廃合等による更なる維持管理の削減に努める。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8743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225530" y="4127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76585"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225530" y="3556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76585"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225530" y="298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76585"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225530" y="2413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76585"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225530" y="184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76585"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1225530" y="1841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489583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133350</xdr:rowOff>
    </xdr:from>
    <xdr:ext cx="760730" cy="25590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4967585" y="356235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161290</xdr:rowOff>
    </xdr:from>
    <xdr:to>
      <xdr:col>82</xdr:col>
      <xdr:colOff>179705</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4806930" y="3590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167640</xdr:rowOff>
    </xdr:from>
    <xdr:ext cx="760730" cy="25590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4967585" y="205359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81280</xdr:rowOff>
    </xdr:from>
    <xdr:to>
      <xdr:col>82</xdr:col>
      <xdr:colOff>179705</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4806930" y="23101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121285</xdr:rowOff>
    </xdr:from>
    <xdr:to>
      <xdr:col>82</xdr:col>
      <xdr:colOff>107950</xdr:colOff>
      <xdr:row>13</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136370" y="2350135"/>
          <a:ext cx="7594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31115</xdr:rowOff>
    </xdr:from>
    <xdr:ext cx="760730" cy="25590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4967585" y="2602865"/>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484503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13</xdr:row>
      <xdr:rowOff>29845</xdr:rowOff>
    </xdr:from>
    <xdr:to>
      <xdr:col>78</xdr:col>
      <xdr:colOff>69850</xdr:colOff>
      <xdr:row>13</xdr:row>
      <xdr:rowOff>121285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3344525" y="2258695"/>
          <a:ext cx="79184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08557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99695</xdr:rowOff>
    </xdr:from>
    <xdr:ext cx="733425" cy="25590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3794740" y="26714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29845</xdr:rowOff>
    </xdr:from>
    <xdr:to>
      <xdr:col>73</xdr:col>
      <xdr:colOff>179705</xdr:colOff>
      <xdr:row>13</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2535535" y="2258695"/>
          <a:ext cx="80899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294995" y="252222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36830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298448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58420</xdr:rowOff>
    </xdr:from>
    <xdr:to>
      <xdr:col>69</xdr:col>
      <xdr:colOff>92075</xdr:colOff>
      <xdr:row>14</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1725275" y="2287270"/>
          <a:ext cx="8102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484735"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59690</xdr:rowOff>
    </xdr:from>
    <xdr:ext cx="76073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193905" y="2631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1694160" y="268795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31115</xdr:rowOff>
    </xdr:from>
    <xdr:ext cx="760730" cy="25590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383645" y="277431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82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699615"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940155"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1495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073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339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073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154112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484503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13</xdr:row>
      <xdr:rowOff>19050</xdr:rowOff>
    </xdr:from>
    <xdr:ext cx="760730" cy="25590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4967585" y="224790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70485</xdr:rowOff>
    </xdr:from>
    <xdr:to>
      <xdr:col>78</xdr:col>
      <xdr:colOff>120650</xdr:colOff>
      <xdr:row>14</xdr:row>
      <xdr:rowOff>635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08557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10795</xdr:rowOff>
    </xdr:from>
    <xdr:ext cx="733425"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794740" y="206819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150495</xdr:rowOff>
    </xdr:from>
    <xdr:to>
      <xdr:col>74</xdr:col>
      <xdr:colOff>31750</xdr:colOff>
      <xdr:row>13</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294995" y="220789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90805</xdr:rowOff>
    </xdr:from>
    <xdr:ext cx="762000" cy="2584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98448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7620</xdr:rowOff>
    </xdr:from>
    <xdr:to>
      <xdr:col>69</xdr:col>
      <xdr:colOff>142875</xdr:colOff>
      <xdr:row>13</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484735"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119380</xdr:rowOff>
    </xdr:from>
    <xdr:ext cx="76073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193905" y="20053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121920</xdr:rowOff>
    </xdr:from>
    <xdr:to>
      <xdr:col>65</xdr:col>
      <xdr:colOff>53975</xdr:colOff>
      <xdr:row>14</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1694160" y="235077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62230</xdr:rowOff>
    </xdr:from>
    <xdr:ext cx="76073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383645" y="2119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02945" y="8128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868545" y="8191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868545" y="8382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39762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39762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85304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85304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2945" y="8699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163820"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27320" y="8699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24573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本町は、18歳までの医療費助成や高齢者支援等手厚い福祉施策を実施しているが、人口減少による影響等により、結果として類似団体内では良好な部類となっている。</a:t>
          </a:r>
        </a:p>
        <a:p>
          <a:r>
            <a:rPr lang="ja-JP" altLang="en-US">
              <a:latin typeface="ＭＳ ゴシック"/>
              <a:ea typeface="ＭＳ ゴシック"/>
            </a:rPr>
            <a:t>　引き続き、財政状況を勘案しながら、現状の福祉施策を実施していく。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66484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02945" y="10985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34315"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02945" y="1060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4315"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2945" y="10223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4315"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2945" y="9842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4315"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2945" y="9461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4315"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2945" y="9080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4315"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2945" y="8699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4315"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02945" y="8699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35356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073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442460" y="10633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284345" y="106616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073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442460" y="8862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284345" y="91186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54</xdr:row>
      <xdr:rowOff>146050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606165" y="9404350"/>
          <a:ext cx="7473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6073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442460" y="96113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322445" y="96393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179705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803525" y="9404350"/>
          <a:ext cx="8026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562985" y="958215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67310</xdr:rowOff>
    </xdr:from>
    <xdr:ext cx="73342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252470" y="96685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1993265" y="9423400"/>
          <a:ext cx="8102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752725"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67310</xdr:rowOff>
    </xdr:from>
    <xdr:ext cx="76073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461895" y="9668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202690" y="9461500"/>
          <a:ext cx="79057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962150" y="965835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143510</xdr:rowOff>
    </xdr:from>
    <xdr:ext cx="760730" cy="25590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51635" y="97447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5189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8825" cy="25590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61060" y="9801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82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15734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175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0731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073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02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82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0647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322445" y="9353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111760</xdr:rowOff>
    </xdr:from>
    <xdr:ext cx="760730" cy="25590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442460" y="91986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562985" y="9353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35560</xdr:rowOff>
    </xdr:from>
    <xdr:ext cx="7334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252470" y="91224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752725"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54610</xdr:rowOff>
    </xdr:from>
    <xdr:ext cx="760730" cy="25590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461895" y="91414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962150" y="94107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6073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51635" y="917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5189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92710</xdr:rowOff>
    </xdr:from>
    <xdr:ext cx="75882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61060" y="9351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225530" y="8128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40827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40827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693989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693989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394045" y="8191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394045" y="8382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225530" y="8699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688945" y="8699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749905" y="8699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578800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その他に係る経常収支比率が類似団体平均を上回っているのは、繰出金が主な要因である。</a:t>
          </a:r>
        </a:p>
        <a:p>
          <a:r>
            <a:rPr lang="ja-JP" altLang="en-US">
              <a:latin typeface="ＭＳ ゴシック"/>
              <a:ea typeface="ＭＳ ゴシック"/>
            </a:rPr>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ないことが根本的な要因であるため、費用経費の削減、広域化等、抜本的な改革が必要である。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18743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225530" y="10985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776585"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225530" y="1065911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776585"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225530" y="1033208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76585"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225530" y="1000569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76585"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225530" y="967930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76585"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225530" y="935291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76585"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225530" y="902589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76585"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225530" y="8699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76585"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225530" y="8699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89583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62</xdr:row>
      <xdr:rowOff>22860</xdr:rowOff>
    </xdr:from>
    <xdr:ext cx="76073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4967585" y="1065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179705</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806930"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58420</xdr:rowOff>
    </xdr:from>
    <xdr:ext cx="76073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4967585" y="8802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179705</xdr:colOff>
      <xdr:row>52</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806930" y="9058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118745</xdr:rowOff>
    </xdr:from>
    <xdr:to>
      <xdr:col>82</xdr:col>
      <xdr:colOff>107950</xdr:colOff>
      <xdr:row>59</xdr:row>
      <xdr:rowOff>129540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136370" y="10234295"/>
          <a:ext cx="7594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120650</xdr:rowOff>
    </xdr:from>
    <xdr:ext cx="760730" cy="25590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4967585" y="9550400"/>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84503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59</xdr:row>
      <xdr:rowOff>53340</xdr:rowOff>
    </xdr:from>
    <xdr:to>
      <xdr:col>78</xdr:col>
      <xdr:colOff>69850</xdr:colOff>
      <xdr:row>59</xdr:row>
      <xdr:rowOff>118745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344525" y="10168890"/>
          <a:ext cx="79184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40640</xdr:rowOff>
    </xdr:from>
    <xdr:to>
      <xdr:col>78</xdr:col>
      <xdr:colOff>120650</xdr:colOff>
      <xdr:row>57</xdr:row>
      <xdr:rowOff>142240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08557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152400</xdr:rowOff>
    </xdr:from>
    <xdr:ext cx="733425"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794740" y="95821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53340</xdr:rowOff>
    </xdr:from>
    <xdr:to>
      <xdr:col>73</xdr:col>
      <xdr:colOff>179705</xdr:colOff>
      <xdr:row>59</xdr:row>
      <xdr:rowOff>64135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2535535" y="10168890"/>
          <a:ext cx="80899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294995" y="97809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120650</xdr:rowOff>
    </xdr:from>
    <xdr:ext cx="762000" cy="25590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984480" y="9550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29210</xdr:rowOff>
    </xdr:from>
    <xdr:to>
      <xdr:col>69</xdr:col>
      <xdr:colOff>92075</xdr:colOff>
      <xdr:row>59</xdr:row>
      <xdr:rowOff>64135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725275" y="9973310"/>
          <a:ext cx="81026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484735"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57150</xdr:rowOff>
    </xdr:from>
    <xdr:ext cx="76073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193905" y="9658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694160" y="99333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75565</xdr:rowOff>
    </xdr:from>
    <xdr:ext cx="760730" cy="25590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383645" y="1001966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82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69961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94015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1495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339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073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54112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59</xdr:row>
      <xdr:rowOff>78740</xdr:rowOff>
    </xdr:from>
    <xdr:to>
      <xdr:col>82</xdr:col>
      <xdr:colOff>158750</xdr:colOff>
      <xdr:row>60</xdr:row>
      <xdr:rowOff>8890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84503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59</xdr:row>
      <xdr:rowOff>50800</xdr:rowOff>
    </xdr:from>
    <xdr:ext cx="76073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4967585" y="10166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67945</xdr:rowOff>
    </xdr:from>
    <xdr:to>
      <xdr:col>78</xdr:col>
      <xdr:colOff>120650</xdr:colOff>
      <xdr:row>59</xdr:row>
      <xdr:rowOff>169545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08557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154940</xdr:rowOff>
    </xdr:from>
    <xdr:ext cx="733425" cy="25590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794740" y="102704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2540</xdr:rowOff>
    </xdr:from>
    <xdr:to>
      <xdr:col>74</xdr:col>
      <xdr:colOff>31750</xdr:colOff>
      <xdr:row>59</xdr:row>
      <xdr:rowOff>104140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294995" y="101180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88900</xdr:rowOff>
    </xdr:from>
    <xdr:ext cx="762000" cy="25590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984480" y="102044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13335</xdr:rowOff>
    </xdr:from>
    <xdr:to>
      <xdr:col>69</xdr:col>
      <xdr:colOff>142875</xdr:colOff>
      <xdr:row>59</xdr:row>
      <xdr:rowOff>114935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484735"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99695</xdr:rowOff>
    </xdr:from>
    <xdr:ext cx="760730" cy="25590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193905" y="1021524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694160" y="99225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90170</xdr:rowOff>
    </xdr:from>
    <xdr:ext cx="76073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383645" y="9691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225530" y="4699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40827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40827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93989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693989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394045" y="4762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394045" y="4953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225530" y="5270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688945" y="5270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749905" y="5270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578800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公営企業会計への補助や、一部事務組合への負担金等任意に削減できない経費が大半を占めるため、今後も現状値並で推移していくと想定される。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18743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225530" y="7556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776585"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225530" y="727075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4825" cy="25590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776585" y="7128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225530" y="6985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4825" cy="2559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76585" y="6842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225530" y="669925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76585" y="6557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225530" y="6413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76585"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225530" y="612775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76585" y="5985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225530" y="5842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76585" y="5699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225530" y="555625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76585" y="5414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225530" y="5270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776585"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1225530" y="5270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89583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32385</xdr:rowOff>
    </xdr:from>
    <xdr:ext cx="760730" cy="25590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4967585" y="706183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60325</xdr:rowOff>
    </xdr:from>
    <xdr:to>
      <xdr:col>82</xdr:col>
      <xdr:colOff>179705</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806930" y="70897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99060</xdr:rowOff>
    </xdr:from>
    <xdr:ext cx="760730" cy="25590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4967585" y="54140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179705</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806930" y="5670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35</xdr:row>
      <xdr:rowOff>136525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136370" y="6127750"/>
          <a:ext cx="7594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48260</xdr:rowOff>
    </xdr:from>
    <xdr:ext cx="76073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4967585" y="62204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84503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35</xdr:row>
      <xdr:rowOff>88900</xdr:rowOff>
    </xdr:from>
    <xdr:to>
      <xdr:col>78</xdr:col>
      <xdr:colOff>69850</xdr:colOff>
      <xdr:row>35</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344525" y="6089650"/>
          <a:ext cx="79184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08557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48260</xdr:rowOff>
    </xdr:from>
    <xdr:ext cx="73342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794740" y="62204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88900</xdr:rowOff>
    </xdr:from>
    <xdr:to>
      <xdr:col>73</xdr:col>
      <xdr:colOff>179705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2535535" y="6089650"/>
          <a:ext cx="80899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294995" y="606742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153035</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98448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127000</xdr:rowOff>
    </xdr:from>
    <xdr:to>
      <xdr:col>69</xdr:col>
      <xdr:colOff>92075</xdr:colOff>
      <xdr:row>36</xdr:row>
      <xdr:rowOff>155575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1725275" y="6299200"/>
          <a:ext cx="8102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484735"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54610</xdr:rowOff>
    </xdr:from>
    <xdr:ext cx="760730" cy="25590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193905" y="58839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1694160" y="601027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121285</xdr:rowOff>
    </xdr:from>
    <xdr:ext cx="760730" cy="25590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383645" y="577913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82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69961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94015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1495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073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339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073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54112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86360</xdr:rowOff>
    </xdr:from>
    <xdr:to>
      <xdr:col>82</xdr:col>
      <xdr:colOff>158750</xdr:colOff>
      <xdr:row>36</xdr:row>
      <xdr:rowOff>15875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84503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34</xdr:row>
      <xdr:rowOff>102235</xdr:rowOff>
    </xdr:from>
    <xdr:ext cx="760730" cy="2584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4967585" y="59315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08557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16510</xdr:rowOff>
    </xdr:from>
    <xdr:ext cx="733425"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794740" y="58458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294995" y="60388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149860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98448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484735"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162560</xdr:rowOff>
    </xdr:from>
    <xdr:ext cx="76073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193905" y="633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104775</xdr:rowOff>
    </xdr:from>
    <xdr:to>
      <xdr:col>65</xdr:col>
      <xdr:colOff>53975</xdr:colOff>
      <xdr:row>37</xdr:row>
      <xdr:rowOff>34925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1694160" y="627697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19685</xdr:rowOff>
    </xdr:from>
    <xdr:ext cx="760730" cy="25590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1383645" y="636333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2945" y="11557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868545" y="11620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868545" y="11811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39762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39762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85304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85304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2945" y="12128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163820"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227320" y="12128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24573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a:t>
          </a:r>
          <a:r>
            <a:rPr lang="ja-JP" altLang="ja-JP" sz="1100">
              <a:solidFill>
                <a:schemeClr val="tx1"/>
              </a:solidFill>
              <a:effectLst/>
              <a:latin typeface="ＭＳ ゴシック"/>
              <a:ea typeface="ＭＳ ゴシック"/>
              <a:cs typeface="+mn-cs"/>
            </a:rPr>
            <a:t>繰上償還を実施しており、令和元年度（平成31年度）には約5億円、令和3・5年度には各約2億円、令和6年度以降においても計画的に繰上償還を実施することとしている。</a:t>
          </a:r>
          <a:endParaRPr kumimoji="1" lang="ja-JP" altLang="en-US" sz="1300">
            <a:latin typeface="ＭＳ ゴシック"/>
            <a:ea typeface="ＭＳ ゴシック"/>
          </a:endParaRPr>
        </a:p>
        <a:p>
          <a:r>
            <a:rPr lang="ja-JP" altLang="en-US">
              <a:latin typeface="ＭＳ ゴシック"/>
              <a:ea typeface="ＭＳ ゴシック"/>
            </a:rPr>
            <a:t>　繰上償還の実施により指標は減少傾向にあるが、大型普通建設事業の償還が開始するため、指標の増加が見込まれる。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66484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02945" y="1441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4315"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2945" y="139573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4315"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2945" y="135001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4315"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02945" y="130429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4315"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02945" y="125857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4315"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02945" y="12128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02945" y="12128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21590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35356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165100</xdr:rowOff>
    </xdr:from>
    <xdr:ext cx="76073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442460" y="13709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21590</xdr:rowOff>
    </xdr:from>
    <xdr:to>
      <xdr:col>24</xdr:col>
      <xdr:colOff>114300</xdr:colOff>
      <xdr:row>80</xdr:row>
      <xdr:rowOff>21590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284345" y="137375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073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442460" y="12484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284345" y="127412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78</xdr:row>
      <xdr:rowOff>86360</xdr:rowOff>
    </xdr:from>
    <xdr:to>
      <xdr:col>24</xdr:col>
      <xdr:colOff>25400</xdr:colOff>
      <xdr:row>78</xdr:row>
      <xdr:rowOff>95250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606165" y="13459460"/>
          <a:ext cx="74739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35560</xdr:rowOff>
    </xdr:from>
    <xdr:ext cx="76073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442460" y="130657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322445" y="132207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86360</xdr:rowOff>
    </xdr:from>
    <xdr:to>
      <xdr:col>19</xdr:col>
      <xdr:colOff>179705</xdr:colOff>
      <xdr:row>78</xdr:row>
      <xdr:rowOff>95250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803525" y="13459460"/>
          <a:ext cx="8026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562985" y="1322514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3425" cy="25590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252470" y="129940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86360</xdr:rowOff>
    </xdr:from>
    <xdr:to>
      <xdr:col>15</xdr:col>
      <xdr:colOff>98425</xdr:colOff>
      <xdr:row>78</xdr:row>
      <xdr:rowOff>99695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993265" y="13459460"/>
          <a:ext cx="8102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xdr:rowOff>
    </xdr:from>
    <xdr:to>
      <xdr:col>15</xdr:col>
      <xdr:colOff>149225</xdr:colOff>
      <xdr:row>77</xdr:row>
      <xdr:rowOff>106680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752725"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6073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461895" y="12975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99695</xdr:rowOff>
    </xdr:from>
    <xdr:to>
      <xdr:col>11</xdr:col>
      <xdr:colOff>9525</xdr:colOff>
      <xdr:row>78</xdr:row>
      <xdr:rowOff>154940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202690" y="13472795"/>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962150" y="1323467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60730" cy="25590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651635" y="1300353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15189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167640</xdr:rowOff>
    </xdr:from>
    <xdr:ext cx="758825" cy="25590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861060" y="13026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82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15734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09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4175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60731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073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02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82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00647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34925</xdr:rowOff>
    </xdr:from>
    <xdr:to>
      <xdr:col>24</xdr:col>
      <xdr:colOff>76200</xdr:colOff>
      <xdr:row>78</xdr:row>
      <xdr:rowOff>136525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322445" y="1340802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6985</xdr:rowOff>
    </xdr:from>
    <xdr:ext cx="760730" cy="25590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442460" y="1338008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44450</xdr:rowOff>
    </xdr:from>
    <xdr:to>
      <xdr:col>20</xdr:col>
      <xdr:colOff>38100</xdr:colOff>
      <xdr:row>78</xdr:row>
      <xdr:rowOff>146050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562985" y="13417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130810</xdr:rowOff>
    </xdr:from>
    <xdr:ext cx="73342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252470" y="135039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34925</xdr:rowOff>
    </xdr:from>
    <xdr:to>
      <xdr:col>15</xdr:col>
      <xdr:colOff>149225</xdr:colOff>
      <xdr:row>78</xdr:row>
      <xdr:rowOff>136525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752725"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121285</xdr:rowOff>
    </xdr:from>
    <xdr:ext cx="760730" cy="25590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461895" y="1349438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48895</xdr:rowOff>
    </xdr:from>
    <xdr:to>
      <xdr:col>11</xdr:col>
      <xdr:colOff>60325</xdr:colOff>
      <xdr:row>78</xdr:row>
      <xdr:rowOff>150495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962150" y="1342199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135255</xdr:rowOff>
    </xdr:from>
    <xdr:ext cx="760730" cy="25590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651635" y="1350835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103505</xdr:rowOff>
    </xdr:from>
    <xdr:to>
      <xdr:col>6</xdr:col>
      <xdr:colOff>171450</xdr:colOff>
      <xdr:row>79</xdr:row>
      <xdr:rowOff>33655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15189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18415</xdr:rowOff>
    </xdr:from>
    <xdr:ext cx="758825" cy="25590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861060" y="135629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225530" y="11557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40827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40827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693989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693989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394045" y="11620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394045" y="11811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1225530" y="12128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688945" y="12128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5749905" y="12128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578800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物件費及び扶助費については、類似団体と比較し低い指標となっている。</a:t>
          </a:r>
          <a:endParaRPr kumimoji="1" lang="ja-JP" altLang="en-US" sz="1300">
            <a:latin typeface="ＭＳ Ｐゴシック"/>
            <a:ea typeface="ＭＳ Ｐゴシック"/>
          </a:endParaRPr>
        </a:p>
        <a:p>
          <a:r>
            <a:rPr lang="ja-JP" altLang="en-US">
              <a:latin typeface="ＭＳ ゴシック"/>
              <a:ea typeface="ＭＳ ゴシック"/>
            </a:rPr>
            <a:t>　他の性質については、類似団体の平均以上の水準となっているため、本指標において、類似団体と比較しコストの低い指標となっている。今後の展開として、必要な経費は確保しつつ、繰出金等が類似団体と比べ高い現状にあるため、公営企業課と連携等し低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18743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225530" y="1441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776585"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225530" y="139573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776585"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225530" y="135001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76585"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225530" y="130429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76585"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225530" y="125857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76585"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225530" y="12128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776585"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225530" y="12128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76835</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89583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79</xdr:row>
      <xdr:rowOff>156210</xdr:rowOff>
    </xdr:from>
    <xdr:ext cx="760730" cy="25590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4967585" y="137007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179705</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806930" y="13728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163195</xdr:rowOff>
    </xdr:from>
    <xdr:ext cx="76073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4967585" y="125075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76835</xdr:rowOff>
    </xdr:from>
    <xdr:to>
      <xdr:col>82</xdr:col>
      <xdr:colOff>179705</xdr:colOff>
      <xdr:row>74</xdr:row>
      <xdr:rowOff>76835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806930" y="127641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67310</xdr:rowOff>
    </xdr:from>
    <xdr:to>
      <xdr:col>82</xdr:col>
      <xdr:colOff>107950</xdr:colOff>
      <xdr:row>76</xdr:row>
      <xdr:rowOff>168275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136370" y="13097510"/>
          <a:ext cx="75946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129540</xdr:rowOff>
    </xdr:from>
    <xdr:ext cx="76073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4967585" y="129882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113030</xdr:rowOff>
    </xdr:from>
    <xdr:to>
      <xdr:col>82</xdr:col>
      <xdr:colOff>158750</xdr:colOff>
      <xdr:row>77</xdr:row>
      <xdr:rowOff>43180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84503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75</xdr:row>
      <xdr:rowOff>46990</xdr:rowOff>
    </xdr:from>
    <xdr:to>
      <xdr:col>78</xdr:col>
      <xdr:colOff>69850</xdr:colOff>
      <xdr:row>76</xdr:row>
      <xdr:rowOff>67310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344525" y="12905740"/>
          <a:ext cx="79184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08557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116840</xdr:rowOff>
    </xdr:from>
    <xdr:ext cx="73342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794740" y="131470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46990</xdr:rowOff>
    </xdr:from>
    <xdr:to>
      <xdr:col>73</xdr:col>
      <xdr:colOff>179705</xdr:colOff>
      <xdr:row>76</xdr:row>
      <xdr:rowOff>40640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535535" y="12905740"/>
          <a:ext cx="80899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294995" y="129463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98448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129540</xdr:rowOff>
    </xdr:from>
    <xdr:to>
      <xdr:col>69</xdr:col>
      <xdr:colOff>92075</xdr:colOff>
      <xdr:row>76</xdr:row>
      <xdr:rowOff>40640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1725275" y="12988290"/>
          <a:ext cx="8102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484735"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162560</xdr:rowOff>
    </xdr:from>
    <xdr:ext cx="76073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193905" y="1319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694160" y="1312037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383645" y="13206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82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69961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94015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1495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073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339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073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54112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84503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89535</xdr:rowOff>
    </xdr:from>
    <xdr:ext cx="760730" cy="25590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4967585" y="1311973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16510</xdr:rowOff>
    </xdr:from>
    <xdr:to>
      <xdr:col>78</xdr:col>
      <xdr:colOff>120650</xdr:colOff>
      <xdr:row>76</xdr:row>
      <xdr:rowOff>118110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08557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128270</xdr:rowOff>
    </xdr:from>
    <xdr:ext cx="73342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794740" y="128155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294995" y="128549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107950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98448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160655</xdr:rowOff>
    </xdr:from>
    <xdr:to>
      <xdr:col>69</xdr:col>
      <xdr:colOff>142875</xdr:colOff>
      <xdr:row>76</xdr:row>
      <xdr:rowOff>90805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484735"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100965</xdr:rowOff>
    </xdr:from>
    <xdr:ext cx="760730" cy="25590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193905" y="1278826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78740</xdr:rowOff>
    </xdr:from>
    <xdr:to>
      <xdr:col>65</xdr:col>
      <xdr:colOff>53975</xdr:colOff>
      <xdr:row>76</xdr:row>
      <xdr:rowOff>8890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694160" y="129374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19050</xdr:rowOff>
    </xdr:from>
    <xdr:ext cx="760730" cy="25590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383645" y="1270635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113665</xdr:rowOff>
    </xdr:from>
    <xdr:to>
      <xdr:col>34</xdr:col>
      <xdr:colOff>19050</xdr:colOff>
      <xdr:row>64</xdr:row>
      <xdr:rowOff>113665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88265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265"/>
          <a:ext cx="1097788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56284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13335</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572365" y="13335"/>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13335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584430" y="31750"/>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13335</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624185" y="13335"/>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13335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650855" y="31750"/>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110490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07540" y="11811635"/>
          <a:ext cx="3738880" cy="24892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66040</xdr:rowOff>
    </xdr:from>
    <xdr:to>
      <xdr:col>21</xdr:col>
      <xdr:colOff>0</xdr:colOff>
      <xdr:row>64</xdr:row>
      <xdr:rowOff>148590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10460" y="11848465"/>
          <a:ext cx="110998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153670</xdr:rowOff>
    </xdr:from>
    <xdr:to>
      <xdr:col>14</xdr:col>
      <xdr:colOff>38100</xdr:colOff>
      <xdr:row>63</xdr:row>
      <xdr:rowOff>153670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38680" y="11936095"/>
          <a:ext cx="2463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1742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3957320" y="11887200"/>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66040</xdr:rowOff>
    </xdr:from>
    <xdr:to>
      <xdr:col>31</xdr:col>
      <xdr:colOff>76200</xdr:colOff>
      <xdr:row>64</xdr:row>
      <xdr:rowOff>148590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163060" y="11848465"/>
          <a:ext cx="110998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07540" y="1047115"/>
          <a:ext cx="37388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17348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1480" y="1161415"/>
          <a:ext cx="110998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40640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1480" y="1423670"/>
          <a:ext cx="110998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1480" y="1725295"/>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167640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3990" y="1224280"/>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5971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167640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3990" y="167449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5971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167640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3990" y="205549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59690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08915" y="1174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53340</xdr:rowOff>
    </xdr:from>
    <xdr:to>
      <xdr:col>1</xdr:col>
      <xdr:colOff>142875</xdr:colOff>
      <xdr:row>8</xdr:row>
      <xdr:rowOff>153670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08915" y="14363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116840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07540" y="1610995"/>
          <a:ext cx="3738880" cy="225869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9575"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698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116840</xdr:rowOff>
    </xdr:from>
    <xdr:to>
      <xdr:col>33</xdr:col>
      <xdr:colOff>114300</xdr:colOff>
      <xdr:row>22</xdr:row>
      <xdr:rowOff>116840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07540" y="386969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146050</xdr:rowOff>
    </xdr:from>
    <xdr:ext cx="760095"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3126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132715</xdr:rowOff>
    </xdr:from>
    <xdr:to>
      <xdr:col>33</xdr:col>
      <xdr:colOff>114300</xdr:colOff>
      <xdr:row>20</xdr:row>
      <xdr:rowOff>132715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07540" y="35502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162560</xdr:rowOff>
    </xdr:from>
    <xdr:ext cx="760095" cy="25400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41249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149225</xdr:rowOff>
    </xdr:from>
    <xdr:to>
      <xdr:col>33</xdr:col>
      <xdr:colOff>114300</xdr:colOff>
      <xdr:row>18</xdr:row>
      <xdr:rowOff>149225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07540" y="32315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0095"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30892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165100</xdr:rowOff>
    </xdr:from>
    <xdr:to>
      <xdr:col>33</xdr:col>
      <xdr:colOff>114300</xdr:colOff>
      <xdr:row>16</xdr:row>
      <xdr:rowOff>165100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07540" y="29121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0095"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7705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12065</xdr:rowOff>
    </xdr:from>
    <xdr:to>
      <xdr:col>33</xdr:col>
      <xdr:colOff>114300</xdr:colOff>
      <xdr:row>15</xdr:row>
      <xdr:rowOff>12065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07540" y="259143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0095"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4485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07540" y="22644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009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2122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07540" y="19373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009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17951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07540" y="161099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88900</xdr:rowOff>
    </xdr:from>
    <xdr:ext cx="760095" cy="25654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24280" y="147193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116840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07540" y="1610995"/>
          <a:ext cx="3738880" cy="225869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52705</xdr:rowOff>
    </xdr:from>
    <xdr:to>
      <xdr:col>29</xdr:col>
      <xdr:colOff>127000</xdr:colOff>
      <xdr:row>19</xdr:row>
      <xdr:rowOff>105410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4988560" y="2117725"/>
          <a:ext cx="0" cy="1237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76835</xdr:rowOff>
    </xdr:from>
    <xdr:ext cx="762000" cy="25717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054600" y="3326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105410</xdr:rowOff>
    </xdr:from>
    <xdr:to>
      <xdr:col>30</xdr:col>
      <xdr:colOff>25400</xdr:colOff>
      <xdr:row>19</xdr:row>
      <xdr:rowOff>105410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4899660" y="335534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139065</xdr:rowOff>
    </xdr:from>
    <xdr:ext cx="76200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054600" y="186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52705</xdr:rowOff>
    </xdr:from>
    <xdr:to>
      <xdr:col>30</xdr:col>
      <xdr:colOff>25400</xdr:colOff>
      <xdr:row>12</xdr:row>
      <xdr:rowOff>52705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899660" y="211772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151130</xdr:rowOff>
    </xdr:from>
    <xdr:to>
      <xdr:col>29</xdr:col>
      <xdr:colOff>127000</xdr:colOff>
      <xdr:row>16</xdr:row>
      <xdr:rowOff>24130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409440" y="2730500"/>
          <a:ext cx="57912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59690</xdr:rowOff>
    </xdr:from>
    <xdr:ext cx="762000" cy="25717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054600" y="29743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87630</xdr:rowOff>
    </xdr:from>
    <xdr:to>
      <xdr:col>29</xdr:col>
      <xdr:colOff>167640</xdr:colOff>
      <xdr:row>18</xdr:row>
      <xdr:rowOff>17780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37760" y="3002280"/>
          <a:ext cx="914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24130</xdr:rowOff>
    </xdr:from>
    <xdr:to>
      <xdr:col>26</xdr:col>
      <xdr:colOff>50800</xdr:colOff>
      <xdr:row>16</xdr:row>
      <xdr:rowOff>51435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802380" y="2771140"/>
          <a:ext cx="60706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132715</xdr:rowOff>
    </xdr:from>
    <xdr:to>
      <xdr:col>26</xdr:col>
      <xdr:colOff>101600</xdr:colOff>
      <xdr:row>18</xdr:row>
      <xdr:rowOff>62865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358640" y="30473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49530</xdr:rowOff>
    </xdr:from>
    <xdr:ext cx="734695" cy="25400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074160" y="3131820"/>
          <a:ext cx="7346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16</xdr:row>
      <xdr:rowOff>51435</xdr:rowOff>
    </xdr:from>
    <xdr:to>
      <xdr:col>22</xdr:col>
      <xdr:colOff>114300</xdr:colOff>
      <xdr:row>16</xdr:row>
      <xdr:rowOff>90805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185160" y="2798445"/>
          <a:ext cx="61722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149225</xdr:rowOff>
    </xdr:from>
    <xdr:to>
      <xdr:col>22</xdr:col>
      <xdr:colOff>165100</xdr:colOff>
      <xdr:row>18</xdr:row>
      <xdr:rowOff>79375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751580" y="30638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63500</xdr:rowOff>
    </xdr:from>
    <xdr:ext cx="762000" cy="25654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467100" y="3145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90805</xdr:rowOff>
    </xdr:from>
    <xdr:to>
      <xdr:col>18</xdr:col>
      <xdr:colOff>167640</xdr:colOff>
      <xdr:row>16</xdr:row>
      <xdr:rowOff>131445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565400" y="2837815"/>
          <a:ext cx="61976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8890</xdr:rowOff>
    </xdr:from>
    <xdr:to>
      <xdr:col>19</xdr:col>
      <xdr:colOff>38100</xdr:colOff>
      <xdr:row>18</xdr:row>
      <xdr:rowOff>110490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144520" y="309118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18</xdr:row>
      <xdr:rowOff>95250</xdr:rowOff>
    </xdr:from>
    <xdr:ext cx="762000" cy="25717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849880" y="3177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14605</xdr:rowOff>
    </xdr:from>
    <xdr:to>
      <xdr:col>15</xdr:col>
      <xdr:colOff>101600</xdr:colOff>
      <xdr:row>18</xdr:row>
      <xdr:rowOff>114935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14600" y="30968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99060</xdr:rowOff>
    </xdr:from>
    <xdr:ext cx="760095" cy="25654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30120" y="318135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139065</xdr:rowOff>
    </xdr:from>
    <xdr:ext cx="762000" cy="25717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3362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139065</xdr:rowOff>
    </xdr:from>
    <xdr:ext cx="762000" cy="25717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25450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139065</xdr:rowOff>
    </xdr:from>
    <xdr:ext cx="762000" cy="25717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64744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139065</xdr:rowOff>
    </xdr:from>
    <xdr:ext cx="762000" cy="25717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1752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139065</xdr:rowOff>
    </xdr:from>
    <xdr:ext cx="762000" cy="25717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1046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100330</xdr:rowOff>
    </xdr:from>
    <xdr:to>
      <xdr:col>29</xdr:col>
      <xdr:colOff>167640</xdr:colOff>
      <xdr:row>16</xdr:row>
      <xdr:rowOff>31750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37760" y="2679700"/>
          <a:ext cx="9144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118110</xdr:rowOff>
    </xdr:from>
    <xdr:ext cx="762000" cy="25781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054600" y="2526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178,368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144780</xdr:rowOff>
    </xdr:from>
    <xdr:to>
      <xdr:col>26</xdr:col>
      <xdr:colOff>101600</xdr:colOff>
      <xdr:row>16</xdr:row>
      <xdr:rowOff>74930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358640" y="27241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86360</xdr:rowOff>
    </xdr:from>
    <xdr:ext cx="734695" cy="25463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074160" y="2494280"/>
          <a:ext cx="7346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171,716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1270</xdr:rowOff>
    </xdr:from>
    <xdr:to>
      <xdr:col>22</xdr:col>
      <xdr:colOff>165100</xdr:colOff>
      <xdr:row>16</xdr:row>
      <xdr:rowOff>101600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751580" y="27482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113030</xdr:rowOff>
    </xdr:from>
    <xdr:ext cx="762000" cy="25654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467100" y="2520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167,554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40005</xdr:rowOff>
    </xdr:from>
    <xdr:to>
      <xdr:col>19</xdr:col>
      <xdr:colOff>38100</xdr:colOff>
      <xdr:row>16</xdr:row>
      <xdr:rowOff>141605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144520" y="2787015"/>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14</xdr:row>
      <xdr:rowOff>152400</xdr:rowOff>
    </xdr:from>
    <xdr:ext cx="762000" cy="25781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849880" y="2560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81280</xdr:rowOff>
    </xdr:from>
    <xdr:to>
      <xdr:col>15</xdr:col>
      <xdr:colOff>101600</xdr:colOff>
      <xdr:row>17</xdr:row>
      <xdr:rowOff>12700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14600" y="282829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21590</xdr:rowOff>
    </xdr:from>
    <xdr:ext cx="760095" cy="25654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30120" y="2600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94615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07540" y="4977130"/>
          <a:ext cx="373888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17348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1480" y="5091430"/>
          <a:ext cx="110998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1480" y="5354320"/>
          <a:ext cx="110998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1480" y="5659120"/>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167640</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3990" y="5154295"/>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5971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167640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3990" y="560895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5971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167640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3990" y="598995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0891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0891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07540" y="5544185"/>
          <a:ext cx="373888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305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93520" y="516763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07540" y="78270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88265</xdr:rowOff>
    </xdr:from>
    <xdr:to>
      <xdr:col>33</xdr:col>
      <xdr:colOff>114300</xdr:colOff>
      <xdr:row>38</xdr:row>
      <xdr:rowOff>88265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07540" y="74491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095" cy="25781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24280" y="7306945"/>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07540" y="706882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095"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24280" y="6926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07540" y="668782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095"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24280" y="654558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07540" y="630745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095"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24280" y="6164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07540" y="59251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095"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24280" y="5783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07540" y="55441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095" cy="25590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24280" y="540321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1907540" y="5544185"/>
          <a:ext cx="373888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40640</xdr:rowOff>
    </xdr:from>
    <xdr:to>
      <xdr:col>29</xdr:col>
      <xdr:colOff>127000</xdr:colOff>
      <xdr:row>38</xdr:row>
      <xdr:rowOff>17145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4988560" y="6201410"/>
          <a:ext cx="0" cy="1176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332105</xdr:rowOff>
    </xdr:from>
    <xdr:ext cx="762000" cy="25781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054600" y="7350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17145</xdr:rowOff>
    </xdr:from>
    <xdr:to>
      <xdr:col>30</xdr:col>
      <xdr:colOff>25400</xdr:colOff>
      <xdr:row>38</xdr:row>
      <xdr:rowOff>17145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4899660" y="737806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126365</xdr:rowOff>
    </xdr:from>
    <xdr:ext cx="762000" cy="25971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054600" y="5944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40640</xdr:rowOff>
    </xdr:from>
    <xdr:to>
      <xdr:col>30</xdr:col>
      <xdr:colOff>25400</xdr:colOff>
      <xdr:row>34</xdr:row>
      <xdr:rowOff>40640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899660" y="620141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40640</xdr:rowOff>
    </xdr:from>
    <xdr:to>
      <xdr:col>29</xdr:col>
      <xdr:colOff>127000</xdr:colOff>
      <xdr:row>34</xdr:row>
      <xdr:rowOff>56515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409440" y="6201410"/>
          <a:ext cx="57912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316230</xdr:rowOff>
    </xdr:from>
    <xdr:ext cx="762000" cy="25590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054600" y="68199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635</xdr:rowOff>
    </xdr:from>
    <xdr:to>
      <xdr:col>29</xdr:col>
      <xdr:colOff>167640</xdr:colOff>
      <xdr:row>36</xdr:row>
      <xdr:rowOff>102235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37760" y="6847205"/>
          <a:ext cx="914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325120</xdr:rowOff>
    </xdr:from>
    <xdr:to>
      <xdr:col>26</xdr:col>
      <xdr:colOff>50800</xdr:colOff>
      <xdr:row>34</xdr:row>
      <xdr:rowOff>56515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802380" y="6142990"/>
          <a:ext cx="60706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340360</xdr:rowOff>
    </xdr:from>
    <xdr:to>
      <xdr:col>26</xdr:col>
      <xdr:colOff>101600</xdr:colOff>
      <xdr:row>36</xdr:row>
      <xdr:rowOff>98425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358640" y="68440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83185</xdr:rowOff>
    </xdr:from>
    <xdr:ext cx="734695"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074160" y="69297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33</xdr:row>
      <xdr:rowOff>325120</xdr:rowOff>
    </xdr:from>
    <xdr:to>
      <xdr:col>22</xdr:col>
      <xdr:colOff>114300</xdr:colOff>
      <xdr:row>34</xdr:row>
      <xdr:rowOff>56515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185160" y="6142990"/>
          <a:ext cx="61722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31115</xdr:rowOff>
    </xdr:from>
    <xdr:to>
      <xdr:col>22</xdr:col>
      <xdr:colOff>165100</xdr:colOff>
      <xdr:row>36</xdr:row>
      <xdr:rowOff>132715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75158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117475</xdr:rowOff>
    </xdr:from>
    <xdr:ext cx="7620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67100" y="6964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313055</xdr:rowOff>
    </xdr:from>
    <xdr:to>
      <xdr:col>18</xdr:col>
      <xdr:colOff>167640</xdr:colOff>
      <xdr:row>34</xdr:row>
      <xdr:rowOff>56515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565400" y="6130925"/>
          <a:ext cx="61976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71120</xdr:rowOff>
    </xdr:from>
    <xdr:to>
      <xdr:col>19</xdr:col>
      <xdr:colOff>38100</xdr:colOff>
      <xdr:row>37</xdr:row>
      <xdr:rowOff>1270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144520" y="691769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36</xdr:row>
      <xdr:rowOff>157480</xdr:rowOff>
    </xdr:from>
    <xdr:ext cx="762000" cy="25463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849880" y="7004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32385</xdr:rowOff>
    </xdr:from>
    <xdr:to>
      <xdr:col>15</xdr:col>
      <xdr:colOff>101600</xdr:colOff>
      <xdr:row>36</xdr:row>
      <xdr:rowOff>133985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514600" y="6878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118745</xdr:rowOff>
    </xdr:from>
    <xdr:ext cx="760095"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30120" y="69653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717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3362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717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25450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717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64744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717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1752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717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1046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33</xdr:row>
      <xdr:rowOff>332105</xdr:rowOff>
    </xdr:from>
    <xdr:to>
      <xdr:col>29</xdr:col>
      <xdr:colOff>167640</xdr:colOff>
      <xdr:row>34</xdr:row>
      <xdr:rowOff>91440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37760" y="6149975"/>
          <a:ext cx="914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279400</xdr:rowOff>
    </xdr:from>
    <xdr:ext cx="762000" cy="2584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054600" y="609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65,530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5080</xdr:rowOff>
    </xdr:from>
    <xdr:to>
      <xdr:col>26</xdr:col>
      <xdr:colOff>101600</xdr:colOff>
      <xdr:row>34</xdr:row>
      <xdr:rowOff>106045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358640" y="6165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116840</xdr:rowOff>
    </xdr:from>
    <xdr:ext cx="734695"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074160" y="5934710"/>
          <a:ext cx="7346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64,731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274320</xdr:rowOff>
    </xdr:from>
    <xdr:to>
      <xdr:col>22</xdr:col>
      <xdr:colOff>165100</xdr:colOff>
      <xdr:row>34</xdr:row>
      <xdr:rowOff>33655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751580" y="60921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44450</xdr:rowOff>
    </xdr:from>
    <xdr:ext cx="762000" cy="25273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467100" y="5862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5080</xdr:rowOff>
    </xdr:from>
    <xdr:to>
      <xdr:col>19</xdr:col>
      <xdr:colOff>38100</xdr:colOff>
      <xdr:row>34</xdr:row>
      <xdr:rowOff>107315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144520" y="6165850"/>
          <a:ext cx="787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33</xdr:row>
      <xdr:rowOff>116840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849880" y="59347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262255</xdr:rowOff>
    </xdr:from>
    <xdr:to>
      <xdr:col>15</xdr:col>
      <xdr:colOff>101600</xdr:colOff>
      <xdr:row>34</xdr:row>
      <xdr:rowOff>21590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514600" y="6080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31115</xdr:rowOff>
    </xdr:from>
    <xdr:ext cx="760095" cy="25527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30120" y="584898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7957" y="73482"/>
          <a:ext cx="3740714"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62230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9865"/>
          <a:ext cx="34671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5265"/>
          <a:ext cx="34226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4130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18415</xdr:rowOff>
    </xdr:from>
    <xdr:to>
      <xdr:col>99</xdr:col>
      <xdr:colOff>57150</xdr:colOff>
      <xdr:row>4</xdr:row>
      <xdr:rowOff>62230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9865"/>
          <a:ext cx="234061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5265"/>
          <a:ext cx="22961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41300"/>
          <a:ext cx="2239010" cy="4464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73760"/>
          <a:ext cx="8884920" cy="17392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62230</xdr:rowOff>
    </xdr:from>
    <xdr:to>
      <xdr:col>12</xdr:col>
      <xdr:colOff>0</xdr:colOff>
      <xdr:row>15</xdr:row>
      <xdr:rowOff>62230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424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62230</xdr:rowOff>
    </xdr:from>
    <xdr:to>
      <xdr:col>19</xdr:col>
      <xdr:colOff>25400</xdr:colOff>
      <xdr:row>15</xdr:row>
      <xdr:rowOff>62230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4240"/>
          <a:ext cx="12395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12,742
12,492
303.09
11,589,613
11,522,795
47,672
6,787,382
14,314,803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62230</xdr:rowOff>
    </xdr:from>
    <xdr:to>
      <xdr:col>26</xdr:col>
      <xdr:colOff>127000</xdr:colOff>
      <xdr:row>15</xdr:row>
      <xdr:rowOff>62230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424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3925"/>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3925"/>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15.8
66.6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6625"/>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118745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80210"/>
          <a:ext cx="1780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118745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80210"/>
          <a:ext cx="33528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145415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73760"/>
          <a:ext cx="134112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6625"/>
          <a:ext cx="12776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100330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5705"/>
          <a:ext cx="12776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8285"/>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77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156845</xdr:rowOff>
    </xdr:from>
    <xdr:to>
      <xdr:col>59</xdr:col>
      <xdr:colOff>73025</xdr:colOff>
      <xdr:row>6</xdr:row>
      <xdr:rowOff>88265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88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920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151130</xdr:rowOff>
    </xdr:from>
    <xdr:to>
      <xdr:col>59</xdr:col>
      <xdr:colOff>17780</xdr:colOff>
      <xdr:row>9</xdr:row>
      <xdr:rowOff>118745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606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151130</xdr:rowOff>
    </xdr:from>
    <xdr:to>
      <xdr:col>59</xdr:col>
      <xdr:colOff>107950</xdr:colOff>
      <xdr:row>8</xdr:row>
      <xdr:rowOff>151130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606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84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62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113665</xdr:rowOff>
    </xdr:from>
    <xdr:ext cx="8896350" cy="25717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971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88265</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9595"/>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62230</xdr:rowOff>
    </xdr:from>
    <xdr:ext cx="8231505"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884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60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56515</xdr:rowOff>
    </xdr:from>
    <xdr:to>
      <xdr:col>12</xdr:col>
      <xdr:colOff>127000</xdr:colOff>
      <xdr:row>26</xdr:row>
      <xdr:rowOff>138430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88265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138430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88265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138430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88265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224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58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8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111125</xdr:rowOff>
    </xdr:from>
    <xdr:ext cx="530225"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645" y="68205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43815</xdr:rowOff>
    </xdr:from>
    <xdr:to>
      <xdr:col>28</xdr:col>
      <xdr:colOff>114300</xdr:colOff>
      <xdr:row>39</xdr:row>
      <xdr:rowOff>43815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5855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0225" cy="25463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645" y="6447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62122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0225" cy="25463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645" y="6074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138430</xdr:rowOff>
    </xdr:from>
    <xdr:to>
      <xdr:col>28</xdr:col>
      <xdr:colOff>114300</xdr:colOff>
      <xdr:row>34</xdr:row>
      <xdr:rowOff>138430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842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167640</xdr:rowOff>
    </xdr:from>
    <xdr:ext cx="594360" cy="2552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70357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100330</xdr:rowOff>
    </xdr:from>
    <xdr:to>
      <xdr:col>28</xdr:col>
      <xdr:colOff>114300</xdr:colOff>
      <xdr:row>32</xdr:row>
      <xdr:rowOff>100330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54686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130175</xdr:rowOff>
    </xdr:from>
    <xdr:ext cx="594360" cy="25463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308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62230</xdr:rowOff>
    </xdr:from>
    <xdr:to>
      <xdr:col>28</xdr:col>
      <xdr:colOff>114300</xdr:colOff>
      <xdr:row>30</xdr:row>
      <xdr:rowOff>62230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70560" y="5095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92075</xdr:rowOff>
    </xdr:from>
    <xdr:ext cx="594360" cy="25463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74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70560" y="47224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53975</xdr:rowOff>
    </xdr:from>
    <xdr:ext cx="594360" cy="25463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40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70560" y="47224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164465</xdr:rowOff>
    </xdr:from>
    <xdr:to>
      <xdr:col>24</xdr:col>
      <xdr:colOff>62865</xdr:colOff>
      <xdr:row>38</xdr:row>
      <xdr:rowOff>167640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084955" y="5029835"/>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xdr:rowOff>
    </xdr:from>
    <xdr:ext cx="534670" cy="25717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137660" y="6544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167640</xdr:rowOff>
    </xdr:from>
    <xdr:to>
      <xdr:col>24</xdr:col>
      <xdr:colOff>152400</xdr:colOff>
      <xdr:row>38</xdr:row>
      <xdr:rowOff>167640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020820" y="65417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111125</xdr:rowOff>
    </xdr:from>
    <xdr:ext cx="598805" cy="25463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137660" y="48088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164465</xdr:rowOff>
    </xdr:from>
    <xdr:to>
      <xdr:col>24</xdr:col>
      <xdr:colOff>152400</xdr:colOff>
      <xdr:row>29</xdr:row>
      <xdr:rowOff>164465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20820" y="5029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31</xdr:row>
      <xdr:rowOff>148590</xdr:rowOff>
    </xdr:from>
    <xdr:to>
      <xdr:col>24</xdr:col>
      <xdr:colOff>63500</xdr:colOff>
      <xdr:row>32</xdr:row>
      <xdr:rowOff>52070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352800" y="5349240"/>
          <a:ext cx="73406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34925</xdr:rowOff>
    </xdr:from>
    <xdr:ext cx="598805" cy="25463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137660" y="590613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55880</xdr:rowOff>
    </xdr:from>
    <xdr:to>
      <xdr:col>24</xdr:col>
      <xdr:colOff>114300</xdr:colOff>
      <xdr:row>35</xdr:row>
      <xdr:rowOff>156210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036060" y="59270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52070</xdr:rowOff>
    </xdr:from>
    <xdr:to>
      <xdr:col>19</xdr:col>
      <xdr:colOff>167640</xdr:colOff>
      <xdr:row>32</xdr:row>
      <xdr:rowOff>166370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565400" y="5420360"/>
          <a:ext cx="7874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116205</xdr:rowOff>
    </xdr:from>
    <xdr:to>
      <xdr:col>20</xdr:col>
      <xdr:colOff>38100</xdr:colOff>
      <xdr:row>36</xdr:row>
      <xdr:rowOff>46990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12160" y="598741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38100</xdr:rowOff>
    </xdr:from>
    <xdr:ext cx="596900" cy="25717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086100" y="60769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166370</xdr:rowOff>
    </xdr:from>
    <xdr:to>
      <xdr:col>15</xdr:col>
      <xdr:colOff>50800</xdr:colOff>
      <xdr:row>33</xdr:row>
      <xdr:rowOff>35560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790700" y="553466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137795</xdr:rowOff>
    </xdr:from>
    <xdr:to>
      <xdr:col>15</xdr:col>
      <xdr:colOff>101600</xdr:colOff>
      <xdr:row>36</xdr:row>
      <xdr:rowOff>69215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14600" y="6009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59690</xdr:rowOff>
    </xdr:from>
    <xdr:ext cx="596900" cy="25717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11400" y="6098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33</xdr:row>
      <xdr:rowOff>35560</xdr:rowOff>
    </xdr:from>
    <xdr:to>
      <xdr:col>10</xdr:col>
      <xdr:colOff>114300</xdr:colOff>
      <xdr:row>34</xdr:row>
      <xdr:rowOff>73025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05840" y="5571490"/>
          <a:ext cx="78486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13335</xdr:rowOff>
    </xdr:from>
    <xdr:to>
      <xdr:col>10</xdr:col>
      <xdr:colOff>165100</xdr:colOff>
      <xdr:row>36</xdr:row>
      <xdr:rowOff>113665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39900" y="60521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105410</xdr:rowOff>
    </xdr:from>
    <xdr:ext cx="534670" cy="25400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6225" y="6144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137795</xdr:rowOff>
    </xdr:from>
    <xdr:to>
      <xdr:col>6</xdr:col>
      <xdr:colOff>38100</xdr:colOff>
      <xdr:row>37</xdr:row>
      <xdr:rowOff>69215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65200" y="617664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59690</xdr:rowOff>
    </xdr:from>
    <xdr:ext cx="531495" cy="25717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71525" y="62661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79375</xdr:rowOff>
    </xdr:from>
    <xdr:ext cx="762000" cy="25717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91922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79375</xdr:rowOff>
    </xdr:from>
    <xdr:ext cx="762000" cy="25717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1851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79375</xdr:rowOff>
    </xdr:from>
    <xdr:ext cx="760095" cy="25717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39776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79375</xdr:rowOff>
    </xdr:from>
    <xdr:ext cx="762000" cy="25717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230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41</xdr:row>
      <xdr:rowOff>79375</xdr:rowOff>
    </xdr:from>
    <xdr:ext cx="762000" cy="25717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382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31</xdr:row>
      <xdr:rowOff>97155</xdr:rowOff>
    </xdr:from>
    <xdr:to>
      <xdr:col>24</xdr:col>
      <xdr:colOff>114300</xdr:colOff>
      <xdr:row>32</xdr:row>
      <xdr:rowOff>29210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036060" y="5297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119380</xdr:rowOff>
    </xdr:from>
    <xdr:ext cx="598805"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137660" y="51523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1905</xdr:rowOff>
    </xdr:from>
    <xdr:to>
      <xdr:col>20</xdr:col>
      <xdr:colOff>38100</xdr:colOff>
      <xdr:row>32</xdr:row>
      <xdr:rowOff>102870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12160" y="5370195"/>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118745</xdr:rowOff>
    </xdr:from>
    <xdr:ext cx="596900" cy="25717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086100" y="51517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116205</xdr:rowOff>
    </xdr:from>
    <xdr:to>
      <xdr:col>15</xdr:col>
      <xdr:colOff>101600</xdr:colOff>
      <xdr:row>33</xdr:row>
      <xdr:rowOff>46990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14600" y="54844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62230</xdr:rowOff>
    </xdr:from>
    <xdr:ext cx="596900" cy="2565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11400" y="526288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154305</xdr:rowOff>
    </xdr:from>
    <xdr:to>
      <xdr:col>10</xdr:col>
      <xdr:colOff>165100</xdr:colOff>
      <xdr:row>33</xdr:row>
      <xdr:rowOff>85725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39900" y="5522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101600</xdr:rowOff>
    </xdr:from>
    <xdr:ext cx="596900"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13840" y="5302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21590</xdr:rowOff>
    </xdr:from>
    <xdr:to>
      <xdr:col>6</xdr:col>
      <xdr:colOff>38100</xdr:colOff>
      <xdr:row>34</xdr:row>
      <xdr:rowOff>122555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65200" y="572516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139065</xdr:rowOff>
    </xdr:from>
    <xdr:ext cx="596900" cy="25717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39140" y="55073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70560" y="72688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56515</xdr:rowOff>
    </xdr:from>
    <xdr:to>
      <xdr:col>12</xdr:col>
      <xdr:colOff>127000</xdr:colOff>
      <xdr:row>46</xdr:row>
      <xdr:rowOff>138430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9756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88265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9756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138430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6764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88265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6764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138430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6822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88265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6822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81915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70560" y="80752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980" cy="22352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55320" y="78886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81915</xdr:rowOff>
    </xdr:from>
    <xdr:to>
      <xdr:col>28</xdr:col>
      <xdr:colOff>114300</xdr:colOff>
      <xdr:row>61</xdr:row>
      <xdr:rowOff>81915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70560" y="10311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43815</xdr:rowOff>
    </xdr:from>
    <xdr:to>
      <xdr:col>28</xdr:col>
      <xdr:colOff>114300</xdr:colOff>
      <xdr:row>59</xdr:row>
      <xdr:rowOff>43815</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70560" y="99383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463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67360" y="98005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70560" y="95650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463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27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138430</xdr:rowOff>
    </xdr:from>
    <xdr:to>
      <xdr:col>28</xdr:col>
      <xdr:colOff>114300</xdr:colOff>
      <xdr:row>54</xdr:row>
      <xdr:rowOff>138430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70560" y="91948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4360" cy="25527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5637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100330</xdr:rowOff>
    </xdr:from>
    <xdr:to>
      <xdr:col>28</xdr:col>
      <xdr:colOff>114300</xdr:colOff>
      <xdr:row>52</xdr:row>
      <xdr:rowOff>100330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70560" y="8821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130175</xdr:rowOff>
    </xdr:from>
    <xdr:ext cx="594360" cy="25463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6836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62230</xdr:rowOff>
    </xdr:from>
    <xdr:to>
      <xdr:col>28</xdr:col>
      <xdr:colOff>114300</xdr:colOff>
      <xdr:row>50</xdr:row>
      <xdr:rowOff>62230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70560" y="84480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92075</xdr:rowOff>
    </xdr:from>
    <xdr:ext cx="594360" cy="25463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3102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70560" y="8075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4360" cy="25463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7936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81915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70560" y="80752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165100</xdr:rowOff>
    </xdr:from>
    <xdr:to>
      <xdr:col>24</xdr:col>
      <xdr:colOff>62865</xdr:colOff>
      <xdr:row>57</xdr:row>
      <xdr:rowOff>152400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084955" y="855091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155575</xdr:rowOff>
    </xdr:from>
    <xdr:ext cx="534670" cy="25717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137660" y="97148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152400</xdr:rowOff>
    </xdr:from>
    <xdr:to>
      <xdr:col>24</xdr:col>
      <xdr:colOff>152400</xdr:colOff>
      <xdr:row>57</xdr:row>
      <xdr:rowOff>152400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020820" y="9711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111760</xdr:rowOff>
    </xdr:from>
    <xdr:ext cx="598805" cy="25527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137660" y="83299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165100</xdr:rowOff>
    </xdr:from>
    <xdr:to>
      <xdr:col>24</xdr:col>
      <xdr:colOff>152400</xdr:colOff>
      <xdr:row>50</xdr:row>
      <xdr:rowOff>165100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020820" y="8550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56</xdr:row>
      <xdr:rowOff>90805</xdr:rowOff>
    </xdr:from>
    <xdr:to>
      <xdr:col>24</xdr:col>
      <xdr:colOff>63500</xdr:colOff>
      <xdr:row>56</xdr:row>
      <xdr:rowOff>125095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352800" y="9482455"/>
          <a:ext cx="7340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71120</xdr:rowOff>
    </xdr:from>
    <xdr:ext cx="598805" cy="25527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137660" y="946277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92075</xdr:rowOff>
    </xdr:from>
    <xdr:to>
      <xdr:col>24</xdr:col>
      <xdr:colOff>114300</xdr:colOff>
      <xdr:row>57</xdr:row>
      <xdr:rowOff>22225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036060" y="9483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116840</xdr:rowOff>
    </xdr:from>
    <xdr:to>
      <xdr:col>19</xdr:col>
      <xdr:colOff>167640</xdr:colOff>
      <xdr:row>56</xdr:row>
      <xdr:rowOff>125095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565400" y="9508490"/>
          <a:ext cx="7874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108585</xdr:rowOff>
    </xdr:from>
    <xdr:to>
      <xdr:col>20</xdr:col>
      <xdr:colOff>38100</xdr:colOff>
      <xdr:row>57</xdr:row>
      <xdr:rowOff>38735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312160" y="9500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29845</xdr:rowOff>
    </xdr:from>
    <xdr:ext cx="596900" cy="25400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086100" y="9589135"/>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116840</xdr:rowOff>
    </xdr:from>
    <xdr:to>
      <xdr:col>15</xdr:col>
      <xdr:colOff>50800</xdr:colOff>
      <xdr:row>56</xdr:row>
      <xdr:rowOff>165735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790700" y="9508490"/>
          <a:ext cx="774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133350</xdr:rowOff>
    </xdr:from>
    <xdr:to>
      <xdr:col>15</xdr:col>
      <xdr:colOff>101600</xdr:colOff>
      <xdr:row>57</xdr:row>
      <xdr:rowOff>63500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514600" y="952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55245</xdr:rowOff>
    </xdr:from>
    <xdr:ext cx="532765" cy="25654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343785" y="961453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56</xdr:row>
      <xdr:rowOff>165735</xdr:rowOff>
    </xdr:from>
    <xdr:to>
      <xdr:col>10</xdr:col>
      <xdr:colOff>114300</xdr:colOff>
      <xdr:row>57</xdr:row>
      <xdr:rowOff>5715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005840" y="9557385"/>
          <a:ext cx="7848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163195</xdr:rowOff>
    </xdr:from>
    <xdr:to>
      <xdr:col>10</xdr:col>
      <xdr:colOff>165100</xdr:colOff>
      <xdr:row>57</xdr:row>
      <xdr:rowOff>93345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739900" y="9554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84455</xdr:rowOff>
    </xdr:from>
    <xdr:ext cx="534670" cy="25590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46225" y="9643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133985</xdr:rowOff>
    </xdr:from>
    <xdr:to>
      <xdr:col>6</xdr:col>
      <xdr:colOff>38100</xdr:colOff>
      <xdr:row>57</xdr:row>
      <xdr:rowOff>64135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965200" y="9525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55880</xdr:rowOff>
    </xdr:from>
    <xdr:ext cx="531495" cy="25654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71525" y="96151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79375</xdr:rowOff>
    </xdr:from>
    <xdr:ext cx="762000" cy="25717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91922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79375</xdr:rowOff>
    </xdr:from>
    <xdr:ext cx="762000" cy="25717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1851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79375</xdr:rowOff>
    </xdr:from>
    <xdr:ext cx="760095" cy="25717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39776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79375</xdr:rowOff>
    </xdr:from>
    <xdr:ext cx="762000" cy="25717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230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61</xdr:row>
      <xdr:rowOff>79375</xdr:rowOff>
    </xdr:from>
    <xdr:ext cx="762000" cy="25717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82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40005</xdr:rowOff>
    </xdr:from>
    <xdr:to>
      <xdr:col>24</xdr:col>
      <xdr:colOff>114300</xdr:colOff>
      <xdr:row>56</xdr:row>
      <xdr:rowOff>141605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03606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62230</xdr:rowOff>
    </xdr:from>
    <xdr:ext cx="598805" cy="25654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137660" y="92862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74295</xdr:rowOff>
    </xdr:from>
    <xdr:to>
      <xdr:col>20</xdr:col>
      <xdr:colOff>38100</xdr:colOff>
      <xdr:row>57</xdr:row>
      <xdr:rowOff>5080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312160" y="946594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20955</xdr:rowOff>
    </xdr:from>
    <xdr:ext cx="596900"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086100" y="92449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66040</xdr:rowOff>
    </xdr:from>
    <xdr:to>
      <xdr:col>15</xdr:col>
      <xdr:colOff>101600</xdr:colOff>
      <xdr:row>56</xdr:row>
      <xdr:rowOff>167005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514600" y="945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13970</xdr:rowOff>
    </xdr:from>
    <xdr:ext cx="596900" cy="25400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11400" y="923798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115570</xdr:rowOff>
    </xdr:from>
    <xdr:to>
      <xdr:col>10</xdr:col>
      <xdr:colOff>165100</xdr:colOff>
      <xdr:row>57</xdr:row>
      <xdr:rowOff>45720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739900" y="950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62230</xdr:rowOff>
    </xdr:from>
    <xdr:ext cx="596900" cy="25654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13840" y="92862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126365</xdr:rowOff>
    </xdr:from>
    <xdr:to>
      <xdr:col>6</xdr:col>
      <xdr:colOff>38100</xdr:colOff>
      <xdr:row>57</xdr:row>
      <xdr:rowOff>56515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965200" y="9518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73660</xdr:rowOff>
    </xdr:from>
    <xdr:ext cx="531495" cy="25463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71525" y="92976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70560" y="106216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56515</xdr:rowOff>
    </xdr:from>
    <xdr:to>
      <xdr:col>12</xdr:col>
      <xdr:colOff>127000</xdr:colOff>
      <xdr:row>66</xdr:row>
      <xdr:rowOff>138430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9756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88265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9756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138430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6764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88265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6764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138430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6822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88265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6822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81915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70560" y="114280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980" cy="22352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55320" y="112414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81915</xdr:rowOff>
    </xdr:from>
    <xdr:to>
      <xdr:col>28</xdr:col>
      <xdr:colOff>114300</xdr:colOff>
      <xdr:row>81</xdr:row>
      <xdr:rowOff>81915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70560" y="136645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43815</xdr:rowOff>
    </xdr:from>
    <xdr:to>
      <xdr:col>28</xdr:col>
      <xdr:colOff>114300</xdr:colOff>
      <xdr:row>79</xdr:row>
      <xdr:rowOff>43815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70560" y="132911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463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67360" y="131533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70560" y="129178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0225" cy="25463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07645" y="12780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138430</xdr:rowOff>
    </xdr:from>
    <xdr:to>
      <xdr:col>28</xdr:col>
      <xdr:colOff>114300</xdr:colOff>
      <xdr:row>74</xdr:row>
      <xdr:rowOff>138430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70560" y="12547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0225" cy="25527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07645" y="1240917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100330</xdr:rowOff>
    </xdr:from>
    <xdr:to>
      <xdr:col>28</xdr:col>
      <xdr:colOff>114300</xdr:colOff>
      <xdr:row>72</xdr:row>
      <xdr:rowOff>100330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70560" y="121742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130175</xdr:rowOff>
    </xdr:from>
    <xdr:ext cx="530225" cy="25463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07645" y="12036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62230</xdr:rowOff>
    </xdr:from>
    <xdr:to>
      <xdr:col>28</xdr:col>
      <xdr:colOff>114300</xdr:colOff>
      <xdr:row>70</xdr:row>
      <xdr:rowOff>62230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70560" y="1180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92075</xdr:rowOff>
    </xdr:from>
    <xdr:ext cx="530225" cy="25463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07645" y="116630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70560" y="1142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53975</xdr:rowOff>
    </xdr:from>
    <xdr:ext cx="530225" cy="25463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07645" y="112896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81915</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670560" y="114280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59055</xdr:rowOff>
    </xdr:from>
    <xdr:to>
      <xdr:col>24</xdr:col>
      <xdr:colOff>62865</xdr:colOff>
      <xdr:row>79</xdr:row>
      <xdr:rowOff>8890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084955" y="1179766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13970</xdr:rowOff>
    </xdr:from>
    <xdr:ext cx="378460" cy="25400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137660" y="132613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8890</xdr:rowOff>
    </xdr:from>
    <xdr:to>
      <xdr:col>24</xdr:col>
      <xdr:colOff>152400</xdr:colOff>
      <xdr:row>79</xdr:row>
      <xdr:rowOff>8890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020820" y="13256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5715</xdr:rowOff>
    </xdr:from>
    <xdr:ext cx="534670" cy="25717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137660" y="115766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59055</xdr:rowOff>
    </xdr:from>
    <xdr:to>
      <xdr:col>24</xdr:col>
      <xdr:colOff>152400</xdr:colOff>
      <xdr:row>70</xdr:row>
      <xdr:rowOff>59055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020820" y="11797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78</xdr:row>
      <xdr:rowOff>151130</xdr:rowOff>
    </xdr:from>
    <xdr:to>
      <xdr:col>24</xdr:col>
      <xdr:colOff>63500</xdr:colOff>
      <xdr:row>79</xdr:row>
      <xdr:rowOff>23495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352800" y="13230860"/>
          <a:ext cx="7340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10795</xdr:rowOff>
    </xdr:from>
    <xdr:ext cx="469900" cy="25400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137660" y="1275524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156845</xdr:rowOff>
    </xdr:from>
    <xdr:to>
      <xdr:col>24</xdr:col>
      <xdr:colOff>114300</xdr:colOff>
      <xdr:row>77</xdr:row>
      <xdr:rowOff>88265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036060" y="12901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119380</xdr:rowOff>
    </xdr:from>
    <xdr:to>
      <xdr:col>19</xdr:col>
      <xdr:colOff>167640</xdr:colOff>
      <xdr:row>79</xdr:row>
      <xdr:rowOff>23495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565400" y="13199110"/>
          <a:ext cx="7874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161290</xdr:rowOff>
    </xdr:from>
    <xdr:to>
      <xdr:col>20</xdr:col>
      <xdr:colOff>38100</xdr:colOff>
      <xdr:row>77</xdr:row>
      <xdr:rowOff>91440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312160" y="1290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108585</xdr:rowOff>
    </xdr:from>
    <xdr:ext cx="469900" cy="25527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150870" y="126853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119380</xdr:rowOff>
    </xdr:from>
    <xdr:to>
      <xdr:col>15</xdr:col>
      <xdr:colOff>50800</xdr:colOff>
      <xdr:row>78</xdr:row>
      <xdr:rowOff>144780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790700" y="13199110"/>
          <a:ext cx="774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132080</xdr:rowOff>
    </xdr:from>
    <xdr:to>
      <xdr:col>15</xdr:col>
      <xdr:colOff>101600</xdr:colOff>
      <xdr:row>77</xdr:row>
      <xdr:rowOff>62230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514600" y="1287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79375</xdr:rowOff>
    </xdr:from>
    <xdr:ext cx="469900" cy="25717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353310" y="12656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78</xdr:row>
      <xdr:rowOff>144780</xdr:rowOff>
    </xdr:from>
    <xdr:to>
      <xdr:col>10</xdr:col>
      <xdr:colOff>114300</xdr:colOff>
      <xdr:row>79</xdr:row>
      <xdr:rowOff>13970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005840" y="13224510"/>
          <a:ext cx="7848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133985</xdr:rowOff>
    </xdr:from>
    <xdr:to>
      <xdr:col>10</xdr:col>
      <xdr:colOff>165100</xdr:colOff>
      <xdr:row>77</xdr:row>
      <xdr:rowOff>64135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739900" y="1287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81280</xdr:rowOff>
    </xdr:from>
    <xdr:ext cx="468630" cy="25717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578610" y="1265809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101600</xdr:rowOff>
    </xdr:from>
    <xdr:to>
      <xdr:col>6</xdr:col>
      <xdr:colOff>38100</xdr:colOff>
      <xdr:row>78</xdr:row>
      <xdr:rowOff>33020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965200" y="1301369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50165</xdr:rowOff>
    </xdr:from>
    <xdr:ext cx="469900" cy="25400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03910" y="127946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79375</xdr:rowOff>
    </xdr:from>
    <xdr:ext cx="762000" cy="25717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91922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79375</xdr:rowOff>
    </xdr:from>
    <xdr:ext cx="762000" cy="25717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1851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79375</xdr:rowOff>
    </xdr:from>
    <xdr:ext cx="760095" cy="25717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39776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79375</xdr:rowOff>
    </xdr:from>
    <xdr:ext cx="762000" cy="25717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6230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81</xdr:row>
      <xdr:rowOff>79375</xdr:rowOff>
    </xdr:from>
    <xdr:ext cx="762000" cy="25717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382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100330</xdr:rowOff>
    </xdr:from>
    <xdr:to>
      <xdr:col>24</xdr:col>
      <xdr:colOff>114300</xdr:colOff>
      <xdr:row>79</xdr:row>
      <xdr:rowOff>31750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036060" y="13180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17145</xdr:rowOff>
    </xdr:from>
    <xdr:ext cx="469900" cy="25463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137660" y="130968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144145</xdr:rowOff>
    </xdr:from>
    <xdr:to>
      <xdr:col>20</xdr:col>
      <xdr:colOff>38100</xdr:colOff>
      <xdr:row>79</xdr:row>
      <xdr:rowOff>74295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312160" y="13223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167640</xdr:colOff>
      <xdr:row>79</xdr:row>
      <xdr:rowOff>64770</xdr:rowOff>
    </xdr:from>
    <xdr:ext cx="378460" cy="25654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185160" y="133121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70485</xdr:rowOff>
    </xdr:from>
    <xdr:to>
      <xdr:col>15</xdr:col>
      <xdr:colOff>101600</xdr:colOff>
      <xdr:row>79</xdr:row>
      <xdr:rowOff>635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514600" y="13150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162560</xdr:rowOff>
    </xdr:from>
    <xdr:ext cx="469900" cy="25400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353310" y="13242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93980</xdr:rowOff>
    </xdr:from>
    <xdr:to>
      <xdr:col>10</xdr:col>
      <xdr:colOff>165100</xdr:colOff>
      <xdr:row>79</xdr:row>
      <xdr:rowOff>24130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739900" y="13173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16510</xdr:rowOff>
    </xdr:from>
    <xdr:ext cx="468630" cy="25463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578610" y="1326388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132715</xdr:rowOff>
    </xdr:from>
    <xdr:to>
      <xdr:col>6</xdr:col>
      <xdr:colOff>38100</xdr:colOff>
      <xdr:row>79</xdr:row>
      <xdr:rowOff>62865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965200" y="13212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167640</xdr:colOff>
      <xdr:row>79</xdr:row>
      <xdr:rowOff>54610</xdr:rowOff>
    </xdr:from>
    <xdr:ext cx="378460" cy="25463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38200" y="133019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670560" y="139744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56515</xdr:rowOff>
    </xdr:from>
    <xdr:to>
      <xdr:col>12</xdr:col>
      <xdr:colOff>127000</xdr:colOff>
      <xdr:row>86</xdr:row>
      <xdr:rowOff>138430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9756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88265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9756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56515</xdr:rowOff>
    </xdr:from>
    <xdr:to>
      <xdr:col>18</xdr:col>
      <xdr:colOff>0</xdr:colOff>
      <xdr:row>86</xdr:row>
      <xdr:rowOff>138430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6764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88265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6764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56515</xdr:rowOff>
    </xdr:from>
    <xdr:to>
      <xdr:col>24</xdr:col>
      <xdr:colOff>0</xdr:colOff>
      <xdr:row>86</xdr:row>
      <xdr:rowOff>138430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6822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88265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6822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670560" y="14780895"/>
          <a:ext cx="413766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980" cy="22352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55320" y="145942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70560" y="1705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225" cy="25590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07645" y="169138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70560" y="167297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22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07645" y="16587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70560" y="16402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225" cy="25590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07645" y="162604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70560" y="16076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22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0764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70560" y="15749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590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60830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70560" y="15423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70560" y="150996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717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6187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70560" y="147808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53975</xdr:rowOff>
    </xdr:from>
    <xdr:ext cx="594360" cy="25463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642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70560" y="14780895"/>
          <a:ext cx="413766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112395</xdr:rowOff>
    </xdr:from>
    <xdr:to>
      <xdr:col>24</xdr:col>
      <xdr:colOff>62865</xdr:colOff>
      <xdr:row>99</xdr:row>
      <xdr:rowOff>17780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084955" y="1503616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21590</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137660"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17780</xdr:rowOff>
    </xdr:from>
    <xdr:to>
      <xdr:col>24</xdr:col>
      <xdr:colOff>152400</xdr:colOff>
      <xdr:row>99</xdr:row>
      <xdr:rowOff>17780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020820" y="16648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59055</xdr:rowOff>
    </xdr:from>
    <xdr:ext cx="598805" cy="25717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137660" y="148151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112395</xdr:rowOff>
    </xdr:from>
    <xdr:to>
      <xdr:col>24</xdr:col>
      <xdr:colOff>152400</xdr:colOff>
      <xdr:row>89</xdr:row>
      <xdr:rowOff>112395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020820" y="150361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95</xdr:row>
      <xdr:rowOff>76835</xdr:rowOff>
    </xdr:from>
    <xdr:to>
      <xdr:col>24</xdr:col>
      <xdr:colOff>63500</xdr:colOff>
      <xdr:row>96</xdr:row>
      <xdr:rowOff>67310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352800" y="16021685"/>
          <a:ext cx="73406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137660" y="15821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03606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61595</xdr:rowOff>
    </xdr:from>
    <xdr:to>
      <xdr:col>19</xdr:col>
      <xdr:colOff>167640</xdr:colOff>
      <xdr:row>96</xdr:row>
      <xdr:rowOff>67310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565400" y="16006445"/>
          <a:ext cx="7874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169545</xdr:rowOff>
    </xdr:from>
    <xdr:to>
      <xdr:col>20</xdr:col>
      <xdr:colOff>38100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312160" y="1611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116205</xdr:rowOff>
    </xdr:from>
    <xdr:ext cx="53149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118485" y="15889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61595</xdr:rowOff>
    </xdr:from>
    <xdr:to>
      <xdr:col>15</xdr:col>
      <xdr:colOff>50800</xdr:colOff>
      <xdr:row>97</xdr:row>
      <xdr:rowOff>148590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790700" y="16006445"/>
          <a:ext cx="7747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167640</xdr:rowOff>
    </xdr:from>
    <xdr:to>
      <xdr:col>15</xdr:col>
      <xdr:colOff>101600</xdr:colOff>
      <xdr:row>95</xdr:row>
      <xdr:rowOff>97790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514600"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114300</xdr:rowOff>
    </xdr:from>
    <xdr:ext cx="53276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43785" y="15716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97</xdr:row>
      <xdr:rowOff>117475</xdr:rowOff>
    </xdr:from>
    <xdr:to>
      <xdr:col>10</xdr:col>
      <xdr:colOff>114300</xdr:colOff>
      <xdr:row>97</xdr:row>
      <xdr:rowOff>148590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005840" y="16405225"/>
          <a:ext cx="7848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156210</xdr:rowOff>
    </xdr:from>
    <xdr:to>
      <xdr:col>10</xdr:col>
      <xdr:colOff>165100</xdr:colOff>
      <xdr:row>97</xdr:row>
      <xdr:rowOff>86360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73990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102870</xdr:rowOff>
    </xdr:from>
    <xdr:ext cx="53467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46225" y="1604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965200" y="16314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144780</xdr:rowOff>
    </xdr:from>
    <xdr:ext cx="531495" cy="25590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71525" y="16089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9192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1851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39776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230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8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26035</xdr:rowOff>
    </xdr:from>
    <xdr:to>
      <xdr:col>24</xdr:col>
      <xdr:colOff>114300</xdr:colOff>
      <xdr:row>95</xdr:row>
      <xdr:rowOff>127635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036060" y="159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4445</xdr:rowOff>
    </xdr:from>
    <xdr:ext cx="534670"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137660" y="15949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16510</xdr:rowOff>
    </xdr:from>
    <xdr:to>
      <xdr:col>20</xdr:col>
      <xdr:colOff>38100</xdr:colOff>
      <xdr:row>96</xdr:row>
      <xdr:rowOff>118110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312160" y="16132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109220</xdr:rowOff>
    </xdr:from>
    <xdr:ext cx="531495" cy="25590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118485" y="16225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10795</xdr:rowOff>
    </xdr:from>
    <xdr:to>
      <xdr:col>15</xdr:col>
      <xdr:colOff>101600</xdr:colOff>
      <xdr:row>95</xdr:row>
      <xdr:rowOff>112395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514600" y="159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103505</xdr:rowOff>
    </xdr:from>
    <xdr:ext cx="53276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43785" y="16048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97790</xdr:rowOff>
    </xdr:from>
    <xdr:to>
      <xdr:col>10</xdr:col>
      <xdr:colOff>165100</xdr:colOff>
      <xdr:row>98</xdr:row>
      <xdr:rowOff>27940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7399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19050</xdr:rowOff>
    </xdr:from>
    <xdr:ext cx="534670" cy="25590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46225" y="164782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66675</xdr:rowOff>
    </xdr:from>
    <xdr:to>
      <xdr:col>6</xdr:col>
      <xdr:colOff>38100</xdr:colOff>
      <xdr:row>97</xdr:row>
      <xdr:rowOff>168275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965200" y="16354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159385</xdr:rowOff>
    </xdr:from>
    <xdr:ext cx="531495" cy="2584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71525" y="16447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826760" y="39160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56515</xdr:rowOff>
    </xdr:from>
    <xdr:to>
      <xdr:col>43</xdr:col>
      <xdr:colOff>63500</xdr:colOff>
      <xdr:row>26</xdr:row>
      <xdr:rowOff>138430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309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88265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309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138430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8326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88265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8326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138430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8384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88265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8384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5826760" y="47224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980" cy="22352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788660" y="45358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826760" y="69589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43815</xdr:rowOff>
    </xdr:from>
    <xdr:to>
      <xdr:col>59</xdr:col>
      <xdr:colOff>50800</xdr:colOff>
      <xdr:row>39</xdr:row>
      <xdr:rowOff>43815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26760" y="65855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463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600700" y="64477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26760" y="62122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5630" cy="25463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299710" y="607441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138430</xdr:rowOff>
    </xdr:from>
    <xdr:to>
      <xdr:col>59</xdr:col>
      <xdr:colOff>50800</xdr:colOff>
      <xdr:row>34</xdr:row>
      <xdr:rowOff>138430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26760" y="5842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5630" cy="25527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299710" y="570357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100330</xdr:rowOff>
    </xdr:from>
    <xdr:to>
      <xdr:col>59</xdr:col>
      <xdr:colOff>50800</xdr:colOff>
      <xdr:row>32</xdr:row>
      <xdr:rowOff>100330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826760" y="54686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130175</xdr:rowOff>
    </xdr:from>
    <xdr:ext cx="595630" cy="25463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99710" y="533082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62230</xdr:rowOff>
    </xdr:from>
    <xdr:to>
      <xdr:col>59</xdr:col>
      <xdr:colOff>50800</xdr:colOff>
      <xdr:row>30</xdr:row>
      <xdr:rowOff>62230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826760" y="5095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92075</xdr:rowOff>
    </xdr:from>
    <xdr:ext cx="595630" cy="25463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299710" y="49574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826760" y="47224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53975</xdr:rowOff>
    </xdr:from>
    <xdr:ext cx="595630" cy="25463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99710" y="458406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826760" y="47224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31</xdr:row>
      <xdr:rowOff>50800</xdr:rowOff>
    </xdr:from>
    <xdr:to>
      <xdr:col>54</xdr:col>
      <xdr:colOff>167640</xdr:colOff>
      <xdr:row>37</xdr:row>
      <xdr:rowOff>156845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220200" y="5251450"/>
          <a:ext cx="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161925</xdr:rowOff>
    </xdr:from>
    <xdr:ext cx="532765" cy="25400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271000" y="6368415"/>
          <a:ext cx="5327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156845</xdr:rowOff>
    </xdr:from>
    <xdr:to>
      <xdr:col>55</xdr:col>
      <xdr:colOff>88900</xdr:colOff>
      <xdr:row>37</xdr:row>
      <xdr:rowOff>156845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154160" y="63633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167640</xdr:rowOff>
    </xdr:from>
    <xdr:ext cx="596900" cy="25527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271000" y="5033010"/>
          <a:ext cx="596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50800</xdr:rowOff>
    </xdr:from>
    <xdr:to>
      <xdr:col>55</xdr:col>
      <xdr:colOff>88900</xdr:colOff>
      <xdr:row>31</xdr:row>
      <xdr:rowOff>50800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154160" y="5251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31750</xdr:rowOff>
    </xdr:from>
    <xdr:to>
      <xdr:col>55</xdr:col>
      <xdr:colOff>0</xdr:colOff>
      <xdr:row>35</xdr:row>
      <xdr:rowOff>50165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496300" y="5902960"/>
          <a:ext cx="7239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13335</xdr:rowOff>
    </xdr:from>
    <xdr:ext cx="596900" cy="25400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271000" y="6052185"/>
          <a:ext cx="596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134620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192260" y="607314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35</xdr:row>
      <xdr:rowOff>50165</xdr:rowOff>
    </xdr:from>
    <xdr:to>
      <xdr:col>50</xdr:col>
      <xdr:colOff>114300</xdr:colOff>
      <xdr:row>35</xdr:row>
      <xdr:rowOff>64135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711440" y="5921375"/>
          <a:ext cx="7848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153670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445500" y="60921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146050</xdr:rowOff>
    </xdr:from>
    <xdr:ext cx="596900" cy="25400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219440" y="618490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40005</xdr:rowOff>
    </xdr:from>
    <xdr:to>
      <xdr:col>45</xdr:col>
      <xdr:colOff>167640</xdr:colOff>
      <xdr:row>35</xdr:row>
      <xdr:rowOff>64135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24040" y="5575935"/>
          <a:ext cx="7874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90805</xdr:rowOff>
    </xdr:from>
    <xdr:to>
      <xdr:col>46</xdr:col>
      <xdr:colOff>38100</xdr:colOff>
      <xdr:row>37</xdr:row>
      <xdr:rowOff>20955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670800" y="61296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13335</xdr:rowOff>
    </xdr:from>
    <xdr:ext cx="596900" cy="25400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44740" y="6219825"/>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40005</xdr:rowOff>
    </xdr:from>
    <xdr:to>
      <xdr:col>41</xdr:col>
      <xdr:colOff>50800</xdr:colOff>
      <xdr:row>35</xdr:row>
      <xdr:rowOff>157480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149340" y="5575935"/>
          <a:ext cx="774700"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22225</xdr:rowOff>
    </xdr:from>
    <xdr:to>
      <xdr:col>41</xdr:col>
      <xdr:colOff>101600</xdr:colOff>
      <xdr:row>34</xdr:row>
      <xdr:rowOff>123825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873240" y="572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114935</xdr:rowOff>
    </xdr:from>
    <xdr:ext cx="596900" cy="25717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0040" y="58185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150495</xdr:rowOff>
    </xdr:from>
    <xdr:to>
      <xdr:col>36</xdr:col>
      <xdr:colOff>165100</xdr:colOff>
      <xdr:row>37</xdr:row>
      <xdr:rowOff>80645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098540" y="6189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72390</xdr:rowOff>
    </xdr:from>
    <xdr:ext cx="534670" cy="25463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5904865" y="62788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79375</xdr:rowOff>
    </xdr:from>
    <xdr:ext cx="762000" cy="25717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0525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79375</xdr:rowOff>
    </xdr:from>
    <xdr:ext cx="762000" cy="25717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3286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79375</xdr:rowOff>
    </xdr:from>
    <xdr:ext cx="762000" cy="25717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438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79375</xdr:rowOff>
    </xdr:from>
    <xdr:ext cx="760095" cy="25717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5640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79375</xdr:rowOff>
    </xdr:from>
    <xdr:ext cx="762000" cy="25717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59817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151130</xdr:rowOff>
    </xdr:from>
    <xdr:to>
      <xdr:col>55</xdr:col>
      <xdr:colOff>50800</xdr:colOff>
      <xdr:row>35</xdr:row>
      <xdr:rowOff>81915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192260" y="585470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3810</xdr:rowOff>
    </xdr:from>
    <xdr:ext cx="596900" cy="25717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271000" y="57073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183,383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167640</xdr:rowOff>
    </xdr:from>
    <xdr:to>
      <xdr:col>50</xdr:col>
      <xdr:colOff>165100</xdr:colOff>
      <xdr:row>35</xdr:row>
      <xdr:rowOff>99060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445500" y="5871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116205</xdr:rowOff>
    </xdr:from>
    <xdr:ext cx="596900" cy="25717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219440" y="56521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15240</xdr:rowOff>
    </xdr:from>
    <xdr:to>
      <xdr:col>46</xdr:col>
      <xdr:colOff>38100</xdr:colOff>
      <xdr:row>35</xdr:row>
      <xdr:rowOff>115570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670800" y="588645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131445</xdr:rowOff>
    </xdr:from>
    <xdr:ext cx="596900" cy="25590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444740" y="566737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159385</xdr:rowOff>
    </xdr:from>
    <xdr:to>
      <xdr:col>41</xdr:col>
      <xdr:colOff>101600</xdr:colOff>
      <xdr:row>33</xdr:row>
      <xdr:rowOff>90170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873240" y="55276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107315</xdr:rowOff>
    </xdr:from>
    <xdr:ext cx="596900" cy="25400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0040" y="5307965"/>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108585</xdr:rowOff>
    </xdr:from>
    <xdr:to>
      <xdr:col>36</xdr:col>
      <xdr:colOff>165100</xdr:colOff>
      <xdr:row>36</xdr:row>
      <xdr:rowOff>38735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098540" y="5979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54610</xdr:rowOff>
    </xdr:from>
    <xdr:ext cx="596900" cy="25463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872480" y="5758180"/>
          <a:ext cx="596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826760" y="72688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56515</xdr:rowOff>
    </xdr:from>
    <xdr:to>
      <xdr:col>43</xdr:col>
      <xdr:colOff>63500</xdr:colOff>
      <xdr:row>46</xdr:row>
      <xdr:rowOff>138430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309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88265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9309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138430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8326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88265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8326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138430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8384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88265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8384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81915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826760" y="80752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980" cy="22352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88660" y="78886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81915</xdr:rowOff>
    </xdr:from>
    <xdr:to>
      <xdr:col>59</xdr:col>
      <xdr:colOff>50800</xdr:colOff>
      <xdr:row>61</xdr:row>
      <xdr:rowOff>81915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26760" y="103117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43815</xdr:rowOff>
    </xdr:from>
    <xdr:to>
      <xdr:col>59</xdr:col>
      <xdr:colOff>50800</xdr:colOff>
      <xdr:row>59</xdr:row>
      <xdr:rowOff>43815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826760" y="99383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463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600700" y="98005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826760" y="95650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5630" cy="25463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299710" y="942721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138430</xdr:rowOff>
    </xdr:from>
    <xdr:to>
      <xdr:col>59</xdr:col>
      <xdr:colOff>50800</xdr:colOff>
      <xdr:row>54</xdr:row>
      <xdr:rowOff>138430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826760" y="91948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5630" cy="25527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299710" y="905637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100330</xdr:rowOff>
    </xdr:from>
    <xdr:to>
      <xdr:col>59</xdr:col>
      <xdr:colOff>50800</xdr:colOff>
      <xdr:row>52</xdr:row>
      <xdr:rowOff>100330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826760" y="88214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130175</xdr:rowOff>
    </xdr:from>
    <xdr:ext cx="595630" cy="25463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299710" y="868362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62230</xdr:rowOff>
    </xdr:from>
    <xdr:to>
      <xdr:col>59</xdr:col>
      <xdr:colOff>50800</xdr:colOff>
      <xdr:row>50</xdr:row>
      <xdr:rowOff>62230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826760" y="84480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92075</xdr:rowOff>
    </xdr:from>
    <xdr:ext cx="595630" cy="25463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299710" y="83102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826760" y="8075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5630" cy="25463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299710" y="793686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81915</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826760" y="80752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51</xdr:row>
      <xdr:rowOff>4445</xdr:rowOff>
    </xdr:from>
    <xdr:to>
      <xdr:col>54</xdr:col>
      <xdr:colOff>167640</xdr:colOff>
      <xdr:row>58</xdr:row>
      <xdr:rowOff>142875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220200" y="8557895"/>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146685</xdr:rowOff>
    </xdr:from>
    <xdr:ext cx="532765" cy="25463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271000" y="9873615"/>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142875</xdr:rowOff>
    </xdr:from>
    <xdr:to>
      <xdr:col>55</xdr:col>
      <xdr:colOff>88900</xdr:colOff>
      <xdr:row>58</xdr:row>
      <xdr:rowOff>142875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154160" y="98698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120650</xdr:rowOff>
    </xdr:from>
    <xdr:ext cx="596900" cy="25717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271000" y="83388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4445</xdr:rowOff>
    </xdr:from>
    <xdr:to>
      <xdr:col>55</xdr:col>
      <xdr:colOff>88900</xdr:colOff>
      <xdr:row>51</xdr:row>
      <xdr:rowOff>4445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154160" y="85578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80010</xdr:rowOff>
    </xdr:from>
    <xdr:to>
      <xdr:col>55</xdr:col>
      <xdr:colOff>0</xdr:colOff>
      <xdr:row>57</xdr:row>
      <xdr:rowOff>130175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496300" y="9639300"/>
          <a:ext cx="7239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154940</xdr:rowOff>
    </xdr:from>
    <xdr:ext cx="532765" cy="25717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271000" y="9378950"/>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132715</xdr:rowOff>
    </xdr:from>
    <xdr:to>
      <xdr:col>55</xdr:col>
      <xdr:colOff>50800</xdr:colOff>
      <xdr:row>57</xdr:row>
      <xdr:rowOff>62865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192260" y="9524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53</xdr:row>
      <xdr:rowOff>159385</xdr:rowOff>
    </xdr:from>
    <xdr:to>
      <xdr:col>50</xdr:col>
      <xdr:colOff>114300</xdr:colOff>
      <xdr:row>57</xdr:row>
      <xdr:rowOff>80010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711440" y="9048115"/>
          <a:ext cx="784860" cy="591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145415</xdr:rowOff>
    </xdr:from>
    <xdr:to>
      <xdr:col>50</xdr:col>
      <xdr:colOff>165100</xdr:colOff>
      <xdr:row>57</xdr:row>
      <xdr:rowOff>75565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445500" y="9537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92075</xdr:rowOff>
    </xdr:from>
    <xdr:ext cx="534670" cy="25463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251825" y="9316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159385</xdr:rowOff>
    </xdr:from>
    <xdr:to>
      <xdr:col>45</xdr:col>
      <xdr:colOff>167640</xdr:colOff>
      <xdr:row>54</xdr:row>
      <xdr:rowOff>96520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24040" y="9048115"/>
          <a:ext cx="7874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8255</xdr:rowOff>
    </xdr:from>
    <xdr:to>
      <xdr:col>46</xdr:col>
      <xdr:colOff>38100</xdr:colOff>
      <xdr:row>57</xdr:row>
      <xdr:rowOff>109855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670800" y="9567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100330</xdr:rowOff>
    </xdr:from>
    <xdr:ext cx="531495" cy="25717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477125" y="965962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96520</xdr:rowOff>
    </xdr:from>
    <xdr:to>
      <xdr:col>41</xdr:col>
      <xdr:colOff>50800</xdr:colOff>
      <xdr:row>56</xdr:row>
      <xdr:rowOff>165100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149340" y="9152890"/>
          <a:ext cx="7747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146050</xdr:rowOff>
    </xdr:from>
    <xdr:to>
      <xdr:col>41</xdr:col>
      <xdr:colOff>101600</xdr:colOff>
      <xdr:row>57</xdr:row>
      <xdr:rowOff>76200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873240" y="9537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67945</xdr:rowOff>
    </xdr:from>
    <xdr:ext cx="532765" cy="25336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2425" y="962723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151130</xdr:rowOff>
    </xdr:from>
    <xdr:to>
      <xdr:col>36</xdr:col>
      <xdr:colOff>165100</xdr:colOff>
      <xdr:row>57</xdr:row>
      <xdr:rowOff>81280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098540"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73025</xdr:rowOff>
    </xdr:from>
    <xdr:ext cx="534670" cy="25463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5904865" y="96323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79375</xdr:rowOff>
    </xdr:from>
    <xdr:ext cx="762000" cy="25717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0525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79375</xdr:rowOff>
    </xdr:from>
    <xdr:ext cx="762000" cy="25717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3286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79375</xdr:rowOff>
    </xdr:from>
    <xdr:ext cx="762000" cy="25717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438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79375</xdr:rowOff>
    </xdr:from>
    <xdr:ext cx="760095" cy="25717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5640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79375</xdr:rowOff>
    </xdr:from>
    <xdr:ext cx="762000" cy="25717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59817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79375</xdr:rowOff>
    </xdr:from>
    <xdr:to>
      <xdr:col>55</xdr:col>
      <xdr:colOff>50800</xdr:colOff>
      <xdr:row>58</xdr:row>
      <xdr:rowOff>10795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192260" y="963866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57785</xdr:rowOff>
    </xdr:from>
    <xdr:ext cx="532765" cy="25717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271000" y="9617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29845</xdr:rowOff>
    </xdr:from>
    <xdr:to>
      <xdr:col>50</xdr:col>
      <xdr:colOff>165100</xdr:colOff>
      <xdr:row>57</xdr:row>
      <xdr:rowOff>130810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445500" y="95891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120650</xdr:rowOff>
    </xdr:from>
    <xdr:ext cx="534670" cy="25717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251825" y="9679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109220</xdr:rowOff>
    </xdr:from>
    <xdr:to>
      <xdr:col>46</xdr:col>
      <xdr:colOff>38100</xdr:colOff>
      <xdr:row>54</xdr:row>
      <xdr:rowOff>40005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670800" y="899795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55880</xdr:rowOff>
    </xdr:from>
    <xdr:ext cx="596900" cy="25654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444740" y="87769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45720</xdr:rowOff>
    </xdr:from>
    <xdr:to>
      <xdr:col>41</xdr:col>
      <xdr:colOff>101600</xdr:colOff>
      <xdr:row>54</xdr:row>
      <xdr:rowOff>147320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873240" y="9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52</xdr:row>
      <xdr:rowOff>163830</xdr:rowOff>
    </xdr:from>
    <xdr:ext cx="596900" cy="25400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0040" y="888492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114300</xdr:rowOff>
    </xdr:from>
    <xdr:to>
      <xdr:col>36</xdr:col>
      <xdr:colOff>165100</xdr:colOff>
      <xdr:row>57</xdr:row>
      <xdr:rowOff>44450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098540" y="950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60960</xdr:rowOff>
    </xdr:from>
    <xdr:ext cx="596900" cy="25717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5872480" y="92849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826760" y="106216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56515</xdr:rowOff>
    </xdr:from>
    <xdr:to>
      <xdr:col>43</xdr:col>
      <xdr:colOff>63500</xdr:colOff>
      <xdr:row>66</xdr:row>
      <xdr:rowOff>138430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309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88265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309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138430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8326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88265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8326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138430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8384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88265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8384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81915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826760" y="114280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980" cy="22352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788660" y="112414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81915</xdr:rowOff>
    </xdr:from>
    <xdr:to>
      <xdr:col>59</xdr:col>
      <xdr:colOff>50800</xdr:colOff>
      <xdr:row>81</xdr:row>
      <xdr:rowOff>81915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826760" y="136645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826760" y="131044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53975</xdr:rowOff>
    </xdr:from>
    <xdr:ext cx="247015" cy="25463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600700" y="1296606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138430</xdr:rowOff>
    </xdr:from>
    <xdr:to>
      <xdr:col>59</xdr:col>
      <xdr:colOff>50800</xdr:colOff>
      <xdr:row>74</xdr:row>
      <xdr:rowOff>138430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826760" y="12547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167640</xdr:rowOff>
    </xdr:from>
    <xdr:ext cx="595630" cy="25527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299710" y="1240917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81915</xdr:rowOff>
    </xdr:from>
    <xdr:to>
      <xdr:col>59</xdr:col>
      <xdr:colOff>50800</xdr:colOff>
      <xdr:row>71</xdr:row>
      <xdr:rowOff>81915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826760" y="119881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111125</xdr:rowOff>
    </xdr:from>
    <xdr:ext cx="595630" cy="25463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299710" y="1184973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826760" y="11428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95630" cy="25463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299710" y="1128966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81915</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5826760" y="114280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71</xdr:row>
      <xdr:rowOff>10795</xdr:rowOff>
    </xdr:from>
    <xdr:to>
      <xdr:col>54</xdr:col>
      <xdr:colOff>167640</xdr:colOff>
      <xdr:row>78</xdr:row>
      <xdr:rowOff>24765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220200" y="11917045"/>
          <a:ext cx="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7650" cy="25400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9271000" y="13108940"/>
          <a:ext cx="247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154160" y="131044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127635</xdr:rowOff>
    </xdr:from>
    <xdr:ext cx="596900" cy="25463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9271000" y="11698605"/>
          <a:ext cx="596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10795</xdr:rowOff>
    </xdr:from>
    <xdr:to>
      <xdr:col>55</xdr:col>
      <xdr:colOff>88900</xdr:colOff>
      <xdr:row>71</xdr:row>
      <xdr:rowOff>10795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154160" y="119170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17145</xdr:rowOff>
    </xdr:from>
    <xdr:to>
      <xdr:col>55</xdr:col>
      <xdr:colOff>0</xdr:colOff>
      <xdr:row>78</xdr:row>
      <xdr:rowOff>19685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496300" y="13096875"/>
          <a:ext cx="7239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4445</xdr:rowOff>
    </xdr:from>
    <xdr:ext cx="532765" cy="25717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9271000" y="12748895"/>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151765</xdr:rowOff>
    </xdr:from>
    <xdr:to>
      <xdr:col>55</xdr:col>
      <xdr:colOff>50800</xdr:colOff>
      <xdr:row>77</xdr:row>
      <xdr:rowOff>82550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192260" y="1289621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72</xdr:row>
      <xdr:rowOff>67945</xdr:rowOff>
    </xdr:from>
    <xdr:to>
      <xdr:col>50</xdr:col>
      <xdr:colOff>114300</xdr:colOff>
      <xdr:row>78</xdr:row>
      <xdr:rowOff>19685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711440" y="12141835"/>
          <a:ext cx="784860" cy="957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144145</xdr:rowOff>
    </xdr:from>
    <xdr:to>
      <xdr:col>50</xdr:col>
      <xdr:colOff>165100</xdr:colOff>
      <xdr:row>77</xdr:row>
      <xdr:rowOff>74295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445500" y="1288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90805</xdr:rowOff>
    </xdr:from>
    <xdr:ext cx="534670" cy="25463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251825" y="126676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67945</xdr:rowOff>
    </xdr:from>
    <xdr:to>
      <xdr:col>45</xdr:col>
      <xdr:colOff>167640</xdr:colOff>
      <xdr:row>72</xdr:row>
      <xdr:rowOff>101600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24040" y="12141835"/>
          <a:ext cx="7874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109220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670800" y="12919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99695</xdr:rowOff>
    </xdr:from>
    <xdr:ext cx="531495" cy="25654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477125" y="1301178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101600</xdr:rowOff>
    </xdr:from>
    <xdr:to>
      <xdr:col>41</xdr:col>
      <xdr:colOff>50800</xdr:colOff>
      <xdr:row>76</xdr:row>
      <xdr:rowOff>8890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149340" y="12175490"/>
          <a:ext cx="774700" cy="577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143510</xdr:rowOff>
    </xdr:from>
    <xdr:to>
      <xdr:col>41</xdr:col>
      <xdr:colOff>101600</xdr:colOff>
      <xdr:row>77</xdr:row>
      <xdr:rowOff>74295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873240" y="128879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64135</xdr:rowOff>
    </xdr:from>
    <xdr:ext cx="532765" cy="25654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2425" y="1297622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138430</xdr:rowOff>
    </xdr:from>
    <xdr:to>
      <xdr:col>36</xdr:col>
      <xdr:colOff>165100</xdr:colOff>
      <xdr:row>77</xdr:row>
      <xdr:rowOff>69850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098540" y="12882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60325</xdr:rowOff>
    </xdr:from>
    <xdr:ext cx="534670" cy="25717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5904865" y="129724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79375</xdr:rowOff>
    </xdr:from>
    <xdr:ext cx="762000" cy="25717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0525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79375</xdr:rowOff>
    </xdr:from>
    <xdr:ext cx="762000" cy="25717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3286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79375</xdr:rowOff>
    </xdr:from>
    <xdr:ext cx="762000" cy="25717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438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79375</xdr:rowOff>
    </xdr:from>
    <xdr:ext cx="760095" cy="25717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5640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79375</xdr:rowOff>
    </xdr:from>
    <xdr:ext cx="762000" cy="25717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59817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135890</xdr:rowOff>
    </xdr:from>
    <xdr:to>
      <xdr:col>55</xdr:col>
      <xdr:colOff>50800</xdr:colOff>
      <xdr:row>78</xdr:row>
      <xdr:rowOff>67310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192260" y="1304798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51435</xdr:rowOff>
    </xdr:from>
    <xdr:ext cx="467995" cy="25400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271000" y="12963525"/>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140335</xdr:rowOff>
    </xdr:from>
    <xdr:to>
      <xdr:col>50</xdr:col>
      <xdr:colOff>165100</xdr:colOff>
      <xdr:row>78</xdr:row>
      <xdr:rowOff>71120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445500" y="130524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78</xdr:row>
      <xdr:rowOff>61595</xdr:rowOff>
    </xdr:from>
    <xdr:ext cx="377190" cy="25717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329930" y="13141325"/>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17145</xdr:rowOff>
    </xdr:from>
    <xdr:to>
      <xdr:col>46</xdr:col>
      <xdr:colOff>38100</xdr:colOff>
      <xdr:row>72</xdr:row>
      <xdr:rowOff>117475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670800" y="1209103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70</xdr:row>
      <xdr:rowOff>133985</xdr:rowOff>
    </xdr:from>
    <xdr:ext cx="596900" cy="25717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444740" y="118725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72</xdr:row>
      <xdr:rowOff>51435</xdr:rowOff>
    </xdr:from>
    <xdr:to>
      <xdr:col>41</xdr:col>
      <xdr:colOff>101600</xdr:colOff>
      <xdr:row>72</xdr:row>
      <xdr:rowOff>152400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873240" y="121253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70</xdr:row>
      <xdr:rowOff>167640</xdr:rowOff>
    </xdr:from>
    <xdr:ext cx="596900" cy="25717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0040" y="11906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129540</xdr:rowOff>
    </xdr:from>
    <xdr:to>
      <xdr:col>36</xdr:col>
      <xdr:colOff>165100</xdr:colOff>
      <xdr:row>76</xdr:row>
      <xdr:rowOff>59690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098540" y="1270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76200</xdr:rowOff>
    </xdr:from>
    <xdr:ext cx="534670" cy="25717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5904865" y="124853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826760" y="139744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56515</xdr:rowOff>
    </xdr:from>
    <xdr:to>
      <xdr:col>43</xdr:col>
      <xdr:colOff>63500</xdr:colOff>
      <xdr:row>86</xdr:row>
      <xdr:rowOff>138430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59309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88265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59309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56515</xdr:rowOff>
    </xdr:from>
    <xdr:to>
      <xdr:col>48</xdr:col>
      <xdr:colOff>127000</xdr:colOff>
      <xdr:row>86</xdr:row>
      <xdr:rowOff>138430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8326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88265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8326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56515</xdr:rowOff>
    </xdr:from>
    <xdr:to>
      <xdr:col>54</xdr:col>
      <xdr:colOff>127000</xdr:colOff>
      <xdr:row>86</xdr:row>
      <xdr:rowOff>138430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8384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88265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8384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826760" y="14780895"/>
          <a:ext cx="41148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980" cy="22352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788660" y="145942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826760" y="17056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826760" y="16675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600700" y="165328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826760" y="16294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32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363845" y="16151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826760" y="15913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90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299710" y="15770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826760" y="15532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29971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62230</xdr:rowOff>
    </xdr:from>
    <xdr:to>
      <xdr:col>59</xdr:col>
      <xdr:colOff>50800</xdr:colOff>
      <xdr:row>90</xdr:row>
      <xdr:rowOff>62230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826760" y="151536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92075</xdr:rowOff>
    </xdr:from>
    <xdr:ext cx="595630" cy="25463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299710" y="150158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826760" y="147808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53975</xdr:rowOff>
    </xdr:from>
    <xdr:ext cx="595630" cy="25463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299710" y="1464246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5826760" y="14780895"/>
          <a:ext cx="41148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90</xdr:row>
      <xdr:rowOff>26670</xdr:rowOff>
    </xdr:from>
    <xdr:to>
      <xdr:col>54</xdr:col>
      <xdr:colOff>167640</xdr:colOff>
      <xdr:row>98</xdr:row>
      <xdr:rowOff>130175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220200" y="1511808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133985</xdr:rowOff>
    </xdr:from>
    <xdr:ext cx="532765" cy="25590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9271000" y="1659318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130175</xdr:rowOff>
    </xdr:from>
    <xdr:to>
      <xdr:col>55</xdr:col>
      <xdr:colOff>88900</xdr:colOff>
      <xdr:row>98</xdr:row>
      <xdr:rowOff>130175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154160" y="16589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144780</xdr:rowOff>
    </xdr:from>
    <xdr:ext cx="596900" cy="25400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9271000" y="1490091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154160" y="15118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19685</xdr:rowOff>
    </xdr:from>
    <xdr:to>
      <xdr:col>55</xdr:col>
      <xdr:colOff>0</xdr:colOff>
      <xdr:row>96</xdr:row>
      <xdr:rowOff>148590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496300" y="16135985"/>
          <a:ext cx="7239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78740</xdr:rowOff>
    </xdr:from>
    <xdr:ext cx="532765"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9271000" y="1602359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192260" y="16172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96</xdr:row>
      <xdr:rowOff>19685</xdr:rowOff>
    </xdr:from>
    <xdr:to>
      <xdr:col>50</xdr:col>
      <xdr:colOff>114300</xdr:colOff>
      <xdr:row>97</xdr:row>
      <xdr:rowOff>20320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711440" y="16135985"/>
          <a:ext cx="78486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97790</xdr:rowOff>
    </xdr:from>
    <xdr:to>
      <xdr:col>50</xdr:col>
      <xdr:colOff>165100</xdr:colOff>
      <xdr:row>97</xdr:row>
      <xdr:rowOff>27940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44550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19050</xdr:rowOff>
    </xdr:from>
    <xdr:ext cx="534670" cy="25590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251825" y="163068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20320</xdr:rowOff>
    </xdr:from>
    <xdr:to>
      <xdr:col>45</xdr:col>
      <xdr:colOff>167640</xdr:colOff>
      <xdr:row>98</xdr:row>
      <xdr:rowOff>42545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24040" y="16308070"/>
          <a:ext cx="7874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670800" y="16256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31495" cy="25590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477125" y="16031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147320</xdr:rowOff>
    </xdr:from>
    <xdr:to>
      <xdr:col>41</xdr:col>
      <xdr:colOff>50800</xdr:colOff>
      <xdr:row>98</xdr:row>
      <xdr:rowOff>42545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149340" y="16435070"/>
          <a:ext cx="7747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87324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3276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2425" y="15991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115570</xdr:rowOff>
    </xdr:from>
    <xdr:to>
      <xdr:col>36</xdr:col>
      <xdr:colOff>165100</xdr:colOff>
      <xdr:row>97</xdr:row>
      <xdr:rowOff>45720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098540" y="1623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62230</xdr:rowOff>
    </xdr:from>
    <xdr:ext cx="53467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5904865" y="1600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0525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3286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43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564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59817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97790</xdr:rowOff>
    </xdr:from>
    <xdr:to>
      <xdr:col>55</xdr:col>
      <xdr:colOff>50800</xdr:colOff>
      <xdr:row>97</xdr:row>
      <xdr:rowOff>27940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192260" y="16214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76200</xdr:rowOff>
    </xdr:from>
    <xdr:ext cx="532765" cy="25590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9271000" y="1619250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140335</xdr:rowOff>
    </xdr:from>
    <xdr:to>
      <xdr:col>50</xdr:col>
      <xdr:colOff>165100</xdr:colOff>
      <xdr:row>96</xdr:row>
      <xdr:rowOff>70485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445500" y="160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86995</xdr:rowOff>
    </xdr:from>
    <xdr:ext cx="534670" cy="25590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251825" y="158603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140970</xdr:rowOff>
    </xdr:from>
    <xdr:to>
      <xdr:col>46</xdr:col>
      <xdr:colOff>38100</xdr:colOff>
      <xdr:row>97</xdr:row>
      <xdr:rowOff>71120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670800" y="16257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62230</xdr:rowOff>
    </xdr:from>
    <xdr:ext cx="53149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477125" y="16349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163195</xdr:rowOff>
    </xdr:from>
    <xdr:to>
      <xdr:col>41</xdr:col>
      <xdr:colOff>101600</xdr:colOff>
      <xdr:row>98</xdr:row>
      <xdr:rowOff>93345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87324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84455</xdr:rowOff>
    </xdr:from>
    <xdr:ext cx="53276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2425" y="16543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96520</xdr:rowOff>
    </xdr:from>
    <xdr:to>
      <xdr:col>36</xdr:col>
      <xdr:colOff>165100</xdr:colOff>
      <xdr:row>98</xdr:row>
      <xdr:rowOff>26670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09854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4670" cy="25590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5904865" y="16476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167640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0960100" y="39160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56515</xdr:rowOff>
    </xdr:from>
    <xdr:to>
      <xdr:col>74</xdr:col>
      <xdr:colOff>0</xdr:colOff>
      <xdr:row>26</xdr:row>
      <xdr:rowOff>138430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0642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88265</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0642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138430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9659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88265</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9659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138430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7178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88265</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97178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167640</xdr:colOff>
      <xdr:row>41</xdr:row>
      <xdr:rowOff>81915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0960100" y="47224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352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0922000" y="45358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167640</xdr:colOff>
      <xdr:row>41</xdr:row>
      <xdr:rowOff>81915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0960100" y="69589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138430</xdr:rowOff>
    </xdr:from>
    <xdr:to>
      <xdr:col>89</xdr:col>
      <xdr:colOff>167640</xdr:colOff>
      <xdr:row>38</xdr:row>
      <xdr:rowOff>138430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0960100" y="65125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7015" cy="2552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734040" y="6374130"/>
          <a:ext cx="247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167640</xdr:colOff>
      <xdr:row>36</xdr:row>
      <xdr:rowOff>24765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0960100" y="60636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53975</xdr:rowOff>
    </xdr:from>
    <xdr:ext cx="594360" cy="25463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433050" y="59251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81915</xdr:rowOff>
    </xdr:from>
    <xdr:to>
      <xdr:col>89</xdr:col>
      <xdr:colOff>167640</xdr:colOff>
      <xdr:row>33</xdr:row>
      <xdr:rowOff>81915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0960100" y="56178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111125</xdr:rowOff>
    </xdr:from>
    <xdr:ext cx="594360" cy="25463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433050" y="54794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138430</xdr:rowOff>
    </xdr:from>
    <xdr:to>
      <xdr:col>89</xdr:col>
      <xdr:colOff>167640</xdr:colOff>
      <xdr:row>30</xdr:row>
      <xdr:rowOff>138430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0960100" y="51714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167640</xdr:rowOff>
    </xdr:from>
    <xdr:ext cx="594360" cy="25527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433050" y="503301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28</xdr:row>
      <xdr:rowOff>24765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960100" y="47224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53975</xdr:rowOff>
    </xdr:from>
    <xdr:ext cx="594360" cy="25463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433050" y="45840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41</xdr:row>
      <xdr:rowOff>81915</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0960100" y="47224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85725</xdr:rowOff>
    </xdr:from>
    <xdr:to>
      <xdr:col>85</xdr:col>
      <xdr:colOff>126365</xdr:colOff>
      <xdr:row>38</xdr:row>
      <xdr:rowOff>138430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374495" y="5286375"/>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38</xdr:row>
      <xdr:rowOff>161925</xdr:rowOff>
    </xdr:from>
    <xdr:ext cx="249555" cy="25400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4417040" y="653605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138430</xdr:rowOff>
    </xdr:from>
    <xdr:to>
      <xdr:col>86</xdr:col>
      <xdr:colOff>25400</xdr:colOff>
      <xdr:row>38</xdr:row>
      <xdr:rowOff>138430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287500" y="65125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30</xdr:row>
      <xdr:rowOff>33020</xdr:rowOff>
    </xdr:from>
    <xdr:ext cx="598805" cy="25336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4417040" y="50660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85725</xdr:rowOff>
    </xdr:from>
    <xdr:to>
      <xdr:col>86</xdr:col>
      <xdr:colOff>25400</xdr:colOff>
      <xdr:row>31</xdr:row>
      <xdr:rowOff>85725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287500" y="5286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88900</xdr:rowOff>
    </xdr:from>
    <xdr:to>
      <xdr:col>85</xdr:col>
      <xdr:colOff>127000</xdr:colOff>
      <xdr:row>38</xdr:row>
      <xdr:rowOff>120015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629640" y="6463030"/>
          <a:ext cx="746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37</xdr:row>
      <xdr:rowOff>79375</xdr:rowOff>
    </xdr:from>
    <xdr:ext cx="469900" cy="25717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4417040" y="62858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56515</xdr:rowOff>
    </xdr:from>
    <xdr:to>
      <xdr:col>85</xdr:col>
      <xdr:colOff>167640</xdr:colOff>
      <xdr:row>38</xdr:row>
      <xdr:rowOff>156845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325600" y="6430645"/>
          <a:ext cx="914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88900</xdr:rowOff>
    </xdr:from>
    <xdr:to>
      <xdr:col>81</xdr:col>
      <xdr:colOff>50800</xdr:colOff>
      <xdr:row>38</xdr:row>
      <xdr:rowOff>138430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54940" y="6463030"/>
          <a:ext cx="7747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57884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135255</xdr:rowOff>
    </xdr:from>
    <xdr:ext cx="469900" cy="25654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17550" y="65093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38</xdr:row>
      <xdr:rowOff>138430</xdr:rowOff>
    </xdr:from>
    <xdr:to>
      <xdr:col>76</xdr:col>
      <xdr:colOff>114300</xdr:colOff>
      <xdr:row>38</xdr:row>
      <xdr:rowOff>138430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070080" y="651256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45085</xdr:rowOff>
    </xdr:from>
    <xdr:to>
      <xdr:col>76</xdr:col>
      <xdr:colOff>165100</xdr:colOff>
      <xdr:row>38</xdr:row>
      <xdr:rowOff>146685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80414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163195</xdr:rowOff>
    </xdr:from>
    <xdr:ext cx="468630" cy="25400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42850" y="6202045"/>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133350</xdr:rowOff>
    </xdr:from>
    <xdr:to>
      <xdr:col>71</xdr:col>
      <xdr:colOff>167640</xdr:colOff>
      <xdr:row>38</xdr:row>
      <xdr:rowOff>138430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1282680" y="6339840"/>
          <a:ext cx="7874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17145</xdr:rowOff>
    </xdr:from>
    <xdr:to>
      <xdr:col>72</xdr:col>
      <xdr:colOff>38100</xdr:colOff>
      <xdr:row>38</xdr:row>
      <xdr:rowOff>117475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029440" y="639127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133985</xdr:rowOff>
    </xdr:from>
    <xdr:ext cx="531495" cy="25717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1835765" y="617283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26670</xdr:rowOff>
    </xdr:from>
    <xdr:to>
      <xdr:col>67</xdr:col>
      <xdr:colOff>101600</xdr:colOff>
      <xdr:row>38</xdr:row>
      <xdr:rowOff>128270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123188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118745</xdr:rowOff>
    </xdr:from>
    <xdr:ext cx="532765" cy="25717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1061065" y="6492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79375</xdr:rowOff>
    </xdr:from>
    <xdr:ext cx="762000" cy="25717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2087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79375</xdr:rowOff>
    </xdr:from>
    <xdr:ext cx="760095" cy="25717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200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79375</xdr:rowOff>
    </xdr:from>
    <xdr:ext cx="762000" cy="25717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873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79375</xdr:rowOff>
    </xdr:from>
    <xdr:ext cx="762000" cy="25717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9024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79375</xdr:rowOff>
    </xdr:from>
    <xdr:ext cx="760095" cy="25717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11504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71120</xdr:rowOff>
    </xdr:from>
    <xdr:to>
      <xdr:col>85</xdr:col>
      <xdr:colOff>167640</xdr:colOff>
      <xdr:row>39</xdr:row>
      <xdr:rowOff>1270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325600" y="6445250"/>
          <a:ext cx="914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38</xdr:row>
      <xdr:rowOff>35560</xdr:rowOff>
    </xdr:from>
    <xdr:ext cx="469900" cy="25463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4417040" y="64096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38735</xdr:rowOff>
    </xdr:from>
    <xdr:to>
      <xdr:col>81</xdr:col>
      <xdr:colOff>101600</xdr:colOff>
      <xdr:row>38</xdr:row>
      <xdr:rowOff>139065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578840" y="64128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32765" cy="25717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8025" y="61937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88265</xdr:rowOff>
    </xdr:from>
    <xdr:to>
      <xdr:col>76</xdr:col>
      <xdr:colOff>165100</xdr:colOff>
      <xdr:row>39</xdr:row>
      <xdr:rowOff>18415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80414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39</xdr:row>
      <xdr:rowOff>10795</xdr:rowOff>
    </xdr:from>
    <xdr:ext cx="249555" cy="25400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740640" y="655256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88265</xdr:rowOff>
    </xdr:from>
    <xdr:to>
      <xdr:col>72</xdr:col>
      <xdr:colOff>38100</xdr:colOff>
      <xdr:row>39</xdr:row>
      <xdr:rowOff>18415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029440" y="6462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10795</xdr:rowOff>
    </xdr:from>
    <xdr:ext cx="247650" cy="25400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955780" y="6552565"/>
          <a:ext cx="247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83185</xdr:rowOff>
    </xdr:from>
    <xdr:to>
      <xdr:col>67</xdr:col>
      <xdr:colOff>101600</xdr:colOff>
      <xdr:row>38</xdr:row>
      <xdr:rowOff>14605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1231880" y="6289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30480</xdr:rowOff>
    </xdr:from>
    <xdr:ext cx="532765" cy="25400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061065" y="6069330"/>
          <a:ext cx="5327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167640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0960100" y="72688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56515</xdr:rowOff>
    </xdr:from>
    <xdr:to>
      <xdr:col>74</xdr:col>
      <xdr:colOff>0</xdr:colOff>
      <xdr:row>46</xdr:row>
      <xdr:rowOff>138430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10642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88265</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10642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138430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9659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88265</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9659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138430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7178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88265</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97178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167640</xdr:colOff>
      <xdr:row>61</xdr:row>
      <xdr:rowOff>81915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0960100" y="80752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352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0922000" y="78886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81915</xdr:rowOff>
    </xdr:from>
    <xdr:to>
      <xdr:col>89</xdr:col>
      <xdr:colOff>167640</xdr:colOff>
      <xdr:row>61</xdr:row>
      <xdr:rowOff>81915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0960100" y="103117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97790</xdr:rowOff>
    </xdr:from>
    <xdr:to>
      <xdr:col>89</xdr:col>
      <xdr:colOff>167640</xdr:colOff>
      <xdr:row>59</xdr:row>
      <xdr:rowOff>97790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0960100" y="99923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127635</xdr:rowOff>
    </xdr:from>
    <xdr:ext cx="247015" cy="25463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0734040" y="985456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114300</xdr:rowOff>
    </xdr:from>
    <xdr:to>
      <xdr:col>89</xdr:col>
      <xdr:colOff>167640</xdr:colOff>
      <xdr:row>57</xdr:row>
      <xdr:rowOff>114300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0960100" y="967359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143510</xdr:rowOff>
    </xdr:from>
    <xdr:ext cx="247015" cy="25400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734040" y="9535160"/>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130810</xdr:rowOff>
    </xdr:from>
    <xdr:to>
      <xdr:col>89</xdr:col>
      <xdr:colOff>167640</xdr:colOff>
      <xdr:row>55</xdr:row>
      <xdr:rowOff>130810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0960100" y="93548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159385</xdr:rowOff>
    </xdr:from>
    <xdr:ext cx="247015" cy="25590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734040" y="921575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147320</xdr:rowOff>
    </xdr:from>
    <xdr:to>
      <xdr:col>89</xdr:col>
      <xdr:colOff>167640</xdr:colOff>
      <xdr:row>53</xdr:row>
      <xdr:rowOff>147320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0960100" y="90360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5715</xdr:rowOff>
    </xdr:from>
    <xdr:ext cx="247015" cy="25717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734040" y="889444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163830</xdr:rowOff>
    </xdr:from>
    <xdr:to>
      <xdr:col>89</xdr:col>
      <xdr:colOff>167640</xdr:colOff>
      <xdr:row>51</xdr:row>
      <xdr:rowOff>163830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0960100" y="871728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21590</xdr:rowOff>
    </xdr:from>
    <xdr:ext cx="309880" cy="25654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692765" y="8575040"/>
          <a:ext cx="3098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167640</xdr:colOff>
      <xdr:row>50</xdr:row>
      <xdr:rowOff>8255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0960100" y="83940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09880" cy="25717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692765" y="8256270"/>
          <a:ext cx="3098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48</xdr:row>
      <xdr:rowOff>24765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0960100" y="8075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53975</xdr:rowOff>
    </xdr:from>
    <xdr:ext cx="309880" cy="25463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692765" y="7936865"/>
          <a:ext cx="3098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61</xdr:row>
      <xdr:rowOff>81915</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0960100" y="80752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97790</xdr:rowOff>
    </xdr:from>
    <xdr:to>
      <xdr:col>85</xdr:col>
      <xdr:colOff>126365</xdr:colOff>
      <xdr:row>59</xdr:row>
      <xdr:rowOff>97790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374495" y="99923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59</xdr:row>
      <xdr:rowOff>140335</xdr:rowOff>
    </xdr:from>
    <xdr:ext cx="249555" cy="25590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4417040" y="100349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287500" y="9992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57</xdr:row>
      <xdr:rowOff>140335</xdr:rowOff>
    </xdr:from>
    <xdr:ext cx="249555" cy="25590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4417040" y="969962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287500" y="9992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97790</xdr:rowOff>
    </xdr:from>
    <xdr:to>
      <xdr:col>85</xdr:col>
      <xdr:colOff>127000</xdr:colOff>
      <xdr:row>59</xdr:row>
      <xdr:rowOff>97790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629640" y="999236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59</xdr:row>
      <xdr:rowOff>26035</xdr:rowOff>
    </xdr:from>
    <xdr:ext cx="249555" cy="25717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4417040" y="9920605"/>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48895</xdr:rowOff>
    </xdr:from>
    <xdr:to>
      <xdr:col>85</xdr:col>
      <xdr:colOff>167640</xdr:colOff>
      <xdr:row>59</xdr:row>
      <xdr:rowOff>149225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325600" y="9943465"/>
          <a:ext cx="914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97790</xdr:rowOff>
    </xdr:from>
    <xdr:to>
      <xdr:col>81</xdr:col>
      <xdr:colOff>50800</xdr:colOff>
      <xdr:row>59</xdr:row>
      <xdr:rowOff>97790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54940" y="999236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48895</xdr:rowOff>
    </xdr:from>
    <xdr:to>
      <xdr:col>81</xdr:col>
      <xdr:colOff>101600</xdr:colOff>
      <xdr:row>59</xdr:row>
      <xdr:rowOff>149225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578840" y="99434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140335</xdr:rowOff>
    </xdr:from>
    <xdr:ext cx="247650" cy="25590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28040" y="10034905"/>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59</xdr:row>
      <xdr:rowOff>97790</xdr:rowOff>
    </xdr:from>
    <xdr:to>
      <xdr:col>76</xdr:col>
      <xdr:colOff>114300</xdr:colOff>
      <xdr:row>59</xdr:row>
      <xdr:rowOff>97790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070080" y="999236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48895</xdr:rowOff>
    </xdr:from>
    <xdr:to>
      <xdr:col>76</xdr:col>
      <xdr:colOff>165100</xdr:colOff>
      <xdr:row>59</xdr:row>
      <xdr:rowOff>149225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804140" y="99434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59</xdr:row>
      <xdr:rowOff>140335</xdr:rowOff>
    </xdr:from>
    <xdr:ext cx="249555" cy="25590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740640" y="100349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97790</xdr:rowOff>
    </xdr:from>
    <xdr:to>
      <xdr:col>71</xdr:col>
      <xdr:colOff>167640</xdr:colOff>
      <xdr:row>59</xdr:row>
      <xdr:rowOff>97790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282680" y="999236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4445</xdr:rowOff>
    </xdr:from>
    <xdr:to>
      <xdr:col>72</xdr:col>
      <xdr:colOff>38100</xdr:colOff>
      <xdr:row>51</xdr:row>
      <xdr:rowOff>106045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029440" y="8557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49</xdr:row>
      <xdr:rowOff>120650</xdr:rowOff>
    </xdr:from>
    <xdr:ext cx="311785" cy="25717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23395" y="8338820"/>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48895</xdr:rowOff>
    </xdr:from>
    <xdr:to>
      <xdr:col>67</xdr:col>
      <xdr:colOff>101600</xdr:colOff>
      <xdr:row>59</xdr:row>
      <xdr:rowOff>149225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231880" y="99434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140335</xdr:rowOff>
    </xdr:from>
    <xdr:ext cx="247650" cy="25590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181080" y="10034905"/>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79375</xdr:rowOff>
    </xdr:from>
    <xdr:ext cx="762000" cy="25717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2087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79375</xdr:rowOff>
    </xdr:from>
    <xdr:ext cx="760095" cy="25717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46200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79375</xdr:rowOff>
    </xdr:from>
    <xdr:ext cx="762000" cy="25717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73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79375</xdr:rowOff>
    </xdr:from>
    <xdr:ext cx="762000" cy="25717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024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79375</xdr:rowOff>
    </xdr:from>
    <xdr:ext cx="760095" cy="25717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11504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48895</xdr:rowOff>
    </xdr:from>
    <xdr:to>
      <xdr:col>85</xdr:col>
      <xdr:colOff>167640</xdr:colOff>
      <xdr:row>59</xdr:row>
      <xdr:rowOff>149225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325600" y="9943465"/>
          <a:ext cx="914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58</xdr:row>
      <xdr:rowOff>83185</xdr:rowOff>
    </xdr:from>
    <xdr:ext cx="249555" cy="25717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4417040" y="981011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48895</xdr:rowOff>
    </xdr:from>
    <xdr:to>
      <xdr:col>81</xdr:col>
      <xdr:colOff>101600</xdr:colOff>
      <xdr:row>59</xdr:row>
      <xdr:rowOff>149225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57884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165100</xdr:rowOff>
    </xdr:from>
    <xdr:ext cx="247650" cy="25463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28040" y="9724390"/>
          <a:ext cx="247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48895</xdr:rowOff>
    </xdr:from>
    <xdr:to>
      <xdr:col>76</xdr:col>
      <xdr:colOff>165100</xdr:colOff>
      <xdr:row>59</xdr:row>
      <xdr:rowOff>149225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80414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57</xdr:row>
      <xdr:rowOff>165100</xdr:rowOff>
    </xdr:from>
    <xdr:ext cx="249555" cy="25463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740640" y="972439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48895</xdr:rowOff>
    </xdr:from>
    <xdr:to>
      <xdr:col>72</xdr:col>
      <xdr:colOff>38100</xdr:colOff>
      <xdr:row>59</xdr:row>
      <xdr:rowOff>149225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029440" y="994346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140335</xdr:rowOff>
    </xdr:from>
    <xdr:ext cx="247650" cy="25590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55780" y="10034905"/>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48895</xdr:rowOff>
    </xdr:from>
    <xdr:to>
      <xdr:col>67</xdr:col>
      <xdr:colOff>101600</xdr:colOff>
      <xdr:row>59</xdr:row>
      <xdr:rowOff>149225</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23188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165100</xdr:rowOff>
    </xdr:from>
    <xdr:ext cx="247650" cy="25463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181080" y="9724390"/>
          <a:ext cx="247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167640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0960100" y="106216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56515</xdr:rowOff>
    </xdr:from>
    <xdr:to>
      <xdr:col>74</xdr:col>
      <xdr:colOff>0</xdr:colOff>
      <xdr:row>66</xdr:row>
      <xdr:rowOff>138430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0642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88265</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0642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138430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9659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88265</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9659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138430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97178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88265</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97178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167640</xdr:colOff>
      <xdr:row>81</xdr:row>
      <xdr:rowOff>81915</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0960100" y="114280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352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922000" y="112414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81915</xdr:rowOff>
    </xdr:from>
    <xdr:to>
      <xdr:col>89</xdr:col>
      <xdr:colOff>167640</xdr:colOff>
      <xdr:row>81</xdr:row>
      <xdr:rowOff>81915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0960100" y="136645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138430</xdr:rowOff>
    </xdr:from>
    <xdr:to>
      <xdr:col>89</xdr:col>
      <xdr:colOff>167640</xdr:colOff>
      <xdr:row>78</xdr:row>
      <xdr:rowOff>138430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960100" y="132181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7015" cy="25527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4040" y="13079730"/>
          <a:ext cx="247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167640</xdr:colOff>
      <xdr:row>76</xdr:row>
      <xdr:rowOff>24765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0960100" y="127692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53975</xdr:rowOff>
    </xdr:from>
    <xdr:ext cx="594360" cy="25463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433050" y="126307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81915</xdr:rowOff>
    </xdr:from>
    <xdr:to>
      <xdr:col>89</xdr:col>
      <xdr:colOff>167640</xdr:colOff>
      <xdr:row>73</xdr:row>
      <xdr:rowOff>81915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0960100" y="123234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111125</xdr:rowOff>
    </xdr:from>
    <xdr:ext cx="594360" cy="25463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433050" y="121850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138430</xdr:rowOff>
    </xdr:from>
    <xdr:to>
      <xdr:col>89</xdr:col>
      <xdr:colOff>167640</xdr:colOff>
      <xdr:row>70</xdr:row>
      <xdr:rowOff>138430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0960100" y="118770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4360" cy="25527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433050" y="1173861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68</xdr:row>
      <xdr:rowOff>24765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0960100" y="11428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4360" cy="25463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433050" y="112896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81</xdr:row>
      <xdr:rowOff>81915</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0960100" y="114280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150495</xdr:rowOff>
    </xdr:from>
    <xdr:to>
      <xdr:col>85</xdr:col>
      <xdr:colOff>126365</xdr:colOff>
      <xdr:row>78</xdr:row>
      <xdr:rowOff>52705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374495" y="12056745"/>
          <a:ext cx="1270" cy="1075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78</xdr:row>
      <xdr:rowOff>56515</xdr:rowOff>
    </xdr:from>
    <xdr:ext cx="534670" cy="25717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4417040" y="1313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52705</xdr:rowOff>
    </xdr:from>
    <xdr:to>
      <xdr:col>86</xdr:col>
      <xdr:colOff>25400</xdr:colOff>
      <xdr:row>78</xdr:row>
      <xdr:rowOff>52705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287500" y="131324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70</xdr:row>
      <xdr:rowOff>96520</xdr:rowOff>
    </xdr:from>
    <xdr:ext cx="598805" cy="25654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4417040" y="11835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150495</xdr:rowOff>
    </xdr:from>
    <xdr:to>
      <xdr:col>86</xdr:col>
      <xdr:colOff>25400</xdr:colOff>
      <xdr:row>71</xdr:row>
      <xdr:rowOff>150495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287500" y="12056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101600</xdr:rowOff>
    </xdr:from>
    <xdr:to>
      <xdr:col>85</xdr:col>
      <xdr:colOff>127000</xdr:colOff>
      <xdr:row>76</xdr:row>
      <xdr:rowOff>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629640" y="12678410"/>
          <a:ext cx="7467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76</xdr:row>
      <xdr:rowOff>101600</xdr:rowOff>
    </xdr:from>
    <xdr:ext cx="534670" cy="25717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4417040" y="128460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123825</xdr:rowOff>
    </xdr:from>
    <xdr:to>
      <xdr:col>85</xdr:col>
      <xdr:colOff>167640</xdr:colOff>
      <xdr:row>77</xdr:row>
      <xdr:rowOff>53975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325600" y="12868275"/>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96520</xdr:rowOff>
    </xdr:from>
    <xdr:to>
      <xdr:col>81</xdr:col>
      <xdr:colOff>50800</xdr:colOff>
      <xdr:row>76</xdr:row>
      <xdr:rowOff>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54940" y="12673330"/>
          <a:ext cx="7747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130810</xdr:rowOff>
    </xdr:from>
    <xdr:to>
      <xdr:col>81</xdr:col>
      <xdr:colOff>101600</xdr:colOff>
      <xdr:row>77</xdr:row>
      <xdr:rowOff>60960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578840" y="1287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52705</xdr:rowOff>
    </xdr:from>
    <xdr:ext cx="532765" cy="25527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8025" y="12964795"/>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75</xdr:row>
      <xdr:rowOff>96520</xdr:rowOff>
    </xdr:from>
    <xdr:to>
      <xdr:col>76</xdr:col>
      <xdr:colOff>114300</xdr:colOff>
      <xdr:row>76</xdr:row>
      <xdr:rowOff>17145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070080" y="12673330"/>
          <a:ext cx="78486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142875</xdr:rowOff>
    </xdr:from>
    <xdr:to>
      <xdr:col>76</xdr:col>
      <xdr:colOff>165100</xdr:colOff>
      <xdr:row>77</xdr:row>
      <xdr:rowOff>73025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804140" y="12887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62865</xdr:rowOff>
    </xdr:from>
    <xdr:ext cx="534670" cy="25654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10465" y="129749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167640</xdr:rowOff>
    </xdr:from>
    <xdr:to>
      <xdr:col>71</xdr:col>
      <xdr:colOff>167640</xdr:colOff>
      <xdr:row>76</xdr:row>
      <xdr:rowOff>17145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1282680" y="12576810"/>
          <a:ext cx="7874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163195</xdr:rowOff>
    </xdr:from>
    <xdr:to>
      <xdr:col>72</xdr:col>
      <xdr:colOff>38100</xdr:colOff>
      <xdr:row>77</xdr:row>
      <xdr:rowOff>93345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029440" y="12907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84455</xdr:rowOff>
    </xdr:from>
    <xdr:ext cx="531495" cy="25590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835765" y="129965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154940</xdr:rowOff>
    </xdr:from>
    <xdr:to>
      <xdr:col>67</xdr:col>
      <xdr:colOff>101600</xdr:colOff>
      <xdr:row>77</xdr:row>
      <xdr:rowOff>86360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1231880" y="12899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77470</xdr:rowOff>
    </xdr:from>
    <xdr:ext cx="532765" cy="25717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061065" y="12989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79375</xdr:rowOff>
    </xdr:from>
    <xdr:ext cx="762000" cy="25717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087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79375</xdr:rowOff>
    </xdr:from>
    <xdr:ext cx="760095" cy="25717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6200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79375</xdr:rowOff>
    </xdr:from>
    <xdr:ext cx="762000" cy="25717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873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79375</xdr:rowOff>
    </xdr:from>
    <xdr:ext cx="762000" cy="25717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024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79375</xdr:rowOff>
    </xdr:from>
    <xdr:ext cx="760095" cy="25717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11504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51435</xdr:rowOff>
    </xdr:from>
    <xdr:to>
      <xdr:col>85</xdr:col>
      <xdr:colOff>167640</xdr:colOff>
      <xdr:row>75</xdr:row>
      <xdr:rowOff>152400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325600" y="12628245"/>
          <a:ext cx="914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74</xdr:row>
      <xdr:rowOff>74295</xdr:rowOff>
    </xdr:from>
    <xdr:ext cx="598805" cy="25654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4417040" y="124834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118745</xdr:rowOff>
    </xdr:from>
    <xdr:to>
      <xdr:col>81</xdr:col>
      <xdr:colOff>101600</xdr:colOff>
      <xdr:row>76</xdr:row>
      <xdr:rowOff>50800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578840" y="12695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67310</xdr:rowOff>
    </xdr:from>
    <xdr:ext cx="596900" cy="25400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375640" y="1247648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45720</xdr:rowOff>
    </xdr:from>
    <xdr:to>
      <xdr:col>76</xdr:col>
      <xdr:colOff>165100</xdr:colOff>
      <xdr:row>75</xdr:row>
      <xdr:rowOff>147320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80414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163830</xdr:rowOff>
    </xdr:from>
    <xdr:ext cx="596900" cy="25400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78080" y="1240536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137160</xdr:rowOff>
    </xdr:from>
    <xdr:to>
      <xdr:col>72</xdr:col>
      <xdr:colOff>38100</xdr:colOff>
      <xdr:row>76</xdr:row>
      <xdr:rowOff>68580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029440" y="1271397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84455</xdr:rowOff>
    </xdr:from>
    <xdr:ext cx="596900" cy="25590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03380" y="1249362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118745</xdr:rowOff>
    </xdr:from>
    <xdr:to>
      <xdr:col>67</xdr:col>
      <xdr:colOff>101600</xdr:colOff>
      <xdr:row>75</xdr:row>
      <xdr:rowOff>50800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1231880" y="12527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66040</xdr:rowOff>
    </xdr:from>
    <xdr:ext cx="596900" cy="25527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028680" y="12307570"/>
          <a:ext cx="596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167640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0960100" y="139744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56515</xdr:rowOff>
    </xdr:from>
    <xdr:to>
      <xdr:col>74</xdr:col>
      <xdr:colOff>0</xdr:colOff>
      <xdr:row>86</xdr:row>
      <xdr:rowOff>138430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0642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88265</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0642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56515</xdr:rowOff>
    </xdr:from>
    <xdr:to>
      <xdr:col>79</xdr:col>
      <xdr:colOff>63500</xdr:colOff>
      <xdr:row>86</xdr:row>
      <xdr:rowOff>138430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9659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88265</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9659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56515</xdr:rowOff>
    </xdr:from>
    <xdr:to>
      <xdr:col>85</xdr:col>
      <xdr:colOff>63500</xdr:colOff>
      <xdr:row>86</xdr:row>
      <xdr:rowOff>138430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97178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88265</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97178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167640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0960100" y="14780895"/>
          <a:ext cx="41275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352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922000" y="145942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0960100" y="17056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167640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960100" y="16598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590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734040" y="164566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167640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0960100" y="16141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590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433050" y="159994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167640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0960100" y="15684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590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433050" y="155422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138430</xdr:rowOff>
    </xdr:from>
    <xdr:to>
      <xdr:col>89</xdr:col>
      <xdr:colOff>167640</xdr:colOff>
      <xdr:row>90</xdr:row>
      <xdr:rowOff>138430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0960100" y="152298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167640</xdr:rowOff>
    </xdr:from>
    <xdr:ext cx="594360" cy="25590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433050" y="1509141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88</xdr:row>
      <xdr:rowOff>24765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0960100" y="147808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53975</xdr:rowOff>
    </xdr:from>
    <xdr:ext cx="594360" cy="25463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433050" y="14642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0960100" y="14780895"/>
          <a:ext cx="41275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121920</xdr:rowOff>
    </xdr:from>
    <xdr:to>
      <xdr:col>85</xdr:col>
      <xdr:colOff>126365</xdr:colOff>
      <xdr:row>98</xdr:row>
      <xdr:rowOff>123190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374495" y="153809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98</xdr:row>
      <xdr:rowOff>127000</xdr:rowOff>
    </xdr:from>
    <xdr:ext cx="46990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4417040" y="1658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123190</xdr:rowOff>
    </xdr:from>
    <xdr:to>
      <xdr:col>86</xdr:col>
      <xdr:colOff>25400</xdr:colOff>
      <xdr:row>98</xdr:row>
      <xdr:rowOff>123190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287500" y="16582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90</xdr:row>
      <xdr:rowOff>68580</xdr:rowOff>
    </xdr:from>
    <xdr:ext cx="598805" cy="25590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4417040" y="151599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121920</xdr:rowOff>
    </xdr:from>
    <xdr:to>
      <xdr:col>86</xdr:col>
      <xdr:colOff>25400</xdr:colOff>
      <xdr:row>91</xdr:row>
      <xdr:rowOff>121920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287500" y="15380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114935</xdr:rowOff>
    </xdr:from>
    <xdr:to>
      <xdr:col>85</xdr:col>
      <xdr:colOff>127000</xdr:colOff>
      <xdr:row>97</xdr:row>
      <xdr:rowOff>140335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629640" y="16402685"/>
          <a:ext cx="746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96</xdr:row>
      <xdr:rowOff>81280</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4417040" y="16197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58420</xdr:rowOff>
    </xdr:from>
    <xdr:to>
      <xdr:col>85</xdr:col>
      <xdr:colOff>167640</xdr:colOff>
      <xdr:row>97</xdr:row>
      <xdr:rowOff>160020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325600" y="1634617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140335</xdr:rowOff>
    </xdr:from>
    <xdr:to>
      <xdr:col>81</xdr:col>
      <xdr:colOff>50800</xdr:colOff>
      <xdr:row>98</xdr:row>
      <xdr:rowOff>29210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54940" y="16428085"/>
          <a:ext cx="7747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40640</xdr:rowOff>
    </xdr:from>
    <xdr:to>
      <xdr:col>81</xdr:col>
      <xdr:colOff>101600</xdr:colOff>
      <xdr:row>97</xdr:row>
      <xdr:rowOff>141605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57884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32765" cy="25590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08025" y="1610296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98</xdr:row>
      <xdr:rowOff>29210</xdr:rowOff>
    </xdr:from>
    <xdr:to>
      <xdr:col>76</xdr:col>
      <xdr:colOff>114300</xdr:colOff>
      <xdr:row>98</xdr:row>
      <xdr:rowOff>31115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070080" y="16488410"/>
          <a:ext cx="7848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30480</xdr:rowOff>
    </xdr:from>
    <xdr:to>
      <xdr:col>76</xdr:col>
      <xdr:colOff>165100</xdr:colOff>
      <xdr:row>97</xdr:row>
      <xdr:rowOff>132080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80414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148590</xdr:rowOff>
    </xdr:from>
    <xdr:ext cx="53467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10465" y="1609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31115</xdr:rowOff>
    </xdr:from>
    <xdr:to>
      <xdr:col>71</xdr:col>
      <xdr:colOff>167640</xdr:colOff>
      <xdr:row>98</xdr:row>
      <xdr:rowOff>109220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1282680" y="16490315"/>
          <a:ext cx="7874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114300</xdr:rowOff>
    </xdr:from>
    <xdr:to>
      <xdr:col>72</xdr:col>
      <xdr:colOff>38100</xdr:colOff>
      <xdr:row>98</xdr:row>
      <xdr:rowOff>44450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029440" y="164020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60960</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835765" y="16177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123188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81915</xdr:rowOff>
    </xdr:from>
    <xdr:ext cx="53276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061065" y="161982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087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20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87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9024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11504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64135</xdr:rowOff>
    </xdr:from>
    <xdr:to>
      <xdr:col>85</xdr:col>
      <xdr:colOff>167640</xdr:colOff>
      <xdr:row>97</xdr:row>
      <xdr:rowOff>166370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325600" y="16351885"/>
          <a:ext cx="914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97</xdr:row>
      <xdr:rowOff>42545</xdr:rowOff>
    </xdr:from>
    <xdr:ext cx="534670" cy="25590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4417040" y="163302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89535</xdr:rowOff>
    </xdr:from>
    <xdr:to>
      <xdr:col>81</xdr:col>
      <xdr:colOff>101600</xdr:colOff>
      <xdr:row>98</xdr:row>
      <xdr:rowOff>19685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57884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10795</xdr:rowOff>
    </xdr:from>
    <xdr:ext cx="532765" cy="2584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08025" y="164699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149860</xdr:rowOff>
    </xdr:from>
    <xdr:to>
      <xdr:col>76</xdr:col>
      <xdr:colOff>165100</xdr:colOff>
      <xdr:row>98</xdr:row>
      <xdr:rowOff>80010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80414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71120</xdr:rowOff>
    </xdr:from>
    <xdr:ext cx="53467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10465" y="1653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151765</xdr:rowOff>
    </xdr:from>
    <xdr:to>
      <xdr:col>72</xdr:col>
      <xdr:colOff>38100</xdr:colOff>
      <xdr:row>98</xdr:row>
      <xdr:rowOff>81915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029440" y="1643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73025</xdr:rowOff>
    </xdr:from>
    <xdr:ext cx="53149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835765" y="16532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123188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150495</xdr:rowOff>
    </xdr:from>
    <xdr:ext cx="4699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070590" y="16609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093440" y="39160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56515</xdr:rowOff>
    </xdr:from>
    <xdr:to>
      <xdr:col>104</xdr:col>
      <xdr:colOff>127000</xdr:colOff>
      <xdr:row>26</xdr:row>
      <xdr:rowOff>138430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2204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88265</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2204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138430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09928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88265</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09928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138430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10512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88265</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10512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093440" y="47224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980" cy="22352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078200" y="45358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093440" y="6958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43815</xdr:rowOff>
    </xdr:from>
    <xdr:to>
      <xdr:col>120</xdr:col>
      <xdr:colOff>114300</xdr:colOff>
      <xdr:row>39</xdr:row>
      <xdr:rowOff>43815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093440" y="65855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463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890240" y="64477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093440" y="62122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0225" cy="25463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630525" y="6074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138430</xdr:rowOff>
    </xdr:from>
    <xdr:to>
      <xdr:col>120</xdr:col>
      <xdr:colOff>114300</xdr:colOff>
      <xdr:row>34</xdr:row>
      <xdr:rowOff>138430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093440" y="5842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0225" cy="25527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630525" y="570357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100330</xdr:rowOff>
    </xdr:from>
    <xdr:to>
      <xdr:col>120</xdr:col>
      <xdr:colOff>114300</xdr:colOff>
      <xdr:row>32</xdr:row>
      <xdr:rowOff>100330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093440" y="54686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130175</xdr:rowOff>
    </xdr:from>
    <xdr:ext cx="530225" cy="25463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630525" y="53308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62230</xdr:rowOff>
    </xdr:from>
    <xdr:to>
      <xdr:col>120</xdr:col>
      <xdr:colOff>114300</xdr:colOff>
      <xdr:row>30</xdr:row>
      <xdr:rowOff>62230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093440" y="5095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92075</xdr:rowOff>
    </xdr:from>
    <xdr:ext cx="530225" cy="25463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630525" y="4957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093440" y="47224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30225" cy="25463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630525" y="4584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6093440" y="47224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43815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07835" y="514096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9555" cy="25400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19560540" y="659066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43815</xdr:rowOff>
    </xdr:from>
    <xdr:to>
      <xdr:col>116</xdr:col>
      <xdr:colOff>152400</xdr:colOff>
      <xdr:row>39</xdr:row>
      <xdr:rowOff>43815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443700" y="6585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53975</xdr:rowOff>
    </xdr:from>
    <xdr:ext cx="534670" cy="25463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19560540" y="49193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443700" y="51409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36</xdr:row>
      <xdr:rowOff>86995</xdr:rowOff>
    </xdr:from>
    <xdr:to>
      <xdr:col>116</xdr:col>
      <xdr:colOff>63500</xdr:colOff>
      <xdr:row>36</xdr:row>
      <xdr:rowOff>124460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775680" y="6125845"/>
          <a:ext cx="7340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123825</xdr:rowOff>
    </xdr:from>
    <xdr:ext cx="469900" cy="254000"/>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19560540" y="633031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145415</xdr:rowOff>
    </xdr:from>
    <xdr:to>
      <xdr:col>116</xdr:col>
      <xdr:colOff>114300</xdr:colOff>
      <xdr:row>38</xdr:row>
      <xdr:rowOff>75565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589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85725</xdr:rowOff>
    </xdr:from>
    <xdr:to>
      <xdr:col>111</xdr:col>
      <xdr:colOff>167640</xdr:colOff>
      <xdr:row>36</xdr:row>
      <xdr:rowOff>124460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7988280" y="6124575"/>
          <a:ext cx="7874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163830</xdr:rowOff>
    </xdr:from>
    <xdr:to>
      <xdr:col>112</xdr:col>
      <xdr:colOff>38100</xdr:colOff>
      <xdr:row>38</xdr:row>
      <xdr:rowOff>93980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735040" y="6370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85725</xdr:rowOff>
    </xdr:from>
    <xdr:ext cx="469900" cy="25400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573750" y="64598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85725</xdr:rowOff>
    </xdr:from>
    <xdr:to>
      <xdr:col>107</xdr:col>
      <xdr:colOff>50800</xdr:colOff>
      <xdr:row>36</xdr:row>
      <xdr:rowOff>151130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7213580" y="6124575"/>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98425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7937480" y="63741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90170</xdr:rowOff>
    </xdr:from>
    <xdr:ext cx="469900" cy="25336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76190" y="6464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36</xdr:row>
      <xdr:rowOff>151130</xdr:rowOff>
    </xdr:from>
    <xdr:to>
      <xdr:col>102</xdr:col>
      <xdr:colOff>114300</xdr:colOff>
      <xdr:row>38</xdr:row>
      <xdr:rowOff>54610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6428720" y="6189980"/>
          <a:ext cx="78486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716278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99060</xdr:rowOff>
    </xdr:from>
    <xdr:ext cx="468630" cy="25654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001490" y="647319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140335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6388080" y="641350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130810</xdr:rowOff>
    </xdr:from>
    <xdr:ext cx="469900" cy="25654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226790" y="65049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79375</xdr:rowOff>
    </xdr:from>
    <xdr:ext cx="762000" cy="25717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421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79375</xdr:rowOff>
    </xdr:from>
    <xdr:ext cx="762000" cy="25717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6080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79375</xdr:rowOff>
    </xdr:from>
    <xdr:ext cx="760095" cy="25717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82064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79375</xdr:rowOff>
    </xdr:from>
    <xdr:ext cx="762000" cy="25717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0459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79375</xdr:rowOff>
    </xdr:from>
    <xdr:ext cx="762000" cy="25717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26108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36830</xdr:rowOff>
    </xdr:from>
    <xdr:to>
      <xdr:col>116</xdr:col>
      <xdr:colOff>114300</xdr:colOff>
      <xdr:row>36</xdr:row>
      <xdr:rowOff>137160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58940" y="6075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59055</xdr:rowOff>
    </xdr:from>
    <xdr:ext cx="534670" cy="25717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19560540" y="59302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74295</xdr:rowOff>
    </xdr:from>
    <xdr:to>
      <xdr:col>112</xdr:col>
      <xdr:colOff>38100</xdr:colOff>
      <xdr:row>37</xdr:row>
      <xdr:rowOff>4445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735040" y="6113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20320</xdr:rowOff>
    </xdr:from>
    <xdr:ext cx="531495" cy="25717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41365" y="589153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35560</xdr:rowOff>
    </xdr:from>
    <xdr:to>
      <xdr:col>107</xdr:col>
      <xdr:colOff>101600</xdr:colOff>
      <xdr:row>36</xdr:row>
      <xdr:rowOff>135890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7937480" y="6074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34</xdr:row>
      <xdr:rowOff>152400</xdr:rowOff>
    </xdr:from>
    <xdr:ext cx="532765" cy="25717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66665" y="5855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100330</xdr:rowOff>
    </xdr:from>
    <xdr:to>
      <xdr:col>102</xdr:col>
      <xdr:colOff>165100</xdr:colOff>
      <xdr:row>37</xdr:row>
      <xdr:rowOff>31750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7162780" y="6139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35</xdr:row>
      <xdr:rowOff>48895</xdr:rowOff>
    </xdr:from>
    <xdr:ext cx="534670" cy="25400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969105" y="59201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4445</xdr:rowOff>
    </xdr:from>
    <xdr:to>
      <xdr:col>98</xdr:col>
      <xdr:colOff>38100</xdr:colOff>
      <xdr:row>38</xdr:row>
      <xdr:rowOff>106045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6388080" y="6378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120650</xdr:rowOff>
    </xdr:from>
    <xdr:ext cx="469900" cy="25717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6226790" y="6159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093440" y="72688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56515</xdr:rowOff>
    </xdr:from>
    <xdr:to>
      <xdr:col>104</xdr:col>
      <xdr:colOff>127000</xdr:colOff>
      <xdr:row>46</xdr:row>
      <xdr:rowOff>138430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2204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88265</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2204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138430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09928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88265</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09928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138430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10512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88265</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10512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81915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093440" y="80752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980" cy="22352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6078200" y="78886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81915</xdr:rowOff>
    </xdr:from>
    <xdr:to>
      <xdr:col>120</xdr:col>
      <xdr:colOff>114300</xdr:colOff>
      <xdr:row>61</xdr:row>
      <xdr:rowOff>81915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093440" y="10311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97790</xdr:rowOff>
    </xdr:from>
    <xdr:to>
      <xdr:col>120</xdr:col>
      <xdr:colOff>114300</xdr:colOff>
      <xdr:row>59</xdr:row>
      <xdr:rowOff>97790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093440" y="999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127635</xdr:rowOff>
    </xdr:from>
    <xdr:ext cx="247015" cy="25463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890240" y="985456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114300</xdr:rowOff>
    </xdr:from>
    <xdr:to>
      <xdr:col>120</xdr:col>
      <xdr:colOff>114300</xdr:colOff>
      <xdr:row>57</xdr:row>
      <xdr:rowOff>114300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093440" y="967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143510</xdr:rowOff>
    </xdr:from>
    <xdr:ext cx="530225" cy="25400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630525" y="95351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130810</xdr:rowOff>
    </xdr:from>
    <xdr:to>
      <xdr:col>120</xdr:col>
      <xdr:colOff>114300</xdr:colOff>
      <xdr:row>55</xdr:row>
      <xdr:rowOff>130810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093440" y="935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159385</xdr:rowOff>
    </xdr:from>
    <xdr:ext cx="530225" cy="25590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630525" y="921575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147320</xdr:rowOff>
    </xdr:from>
    <xdr:to>
      <xdr:col>120</xdr:col>
      <xdr:colOff>114300</xdr:colOff>
      <xdr:row>53</xdr:row>
      <xdr:rowOff>147320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093440" y="90360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0225" cy="25717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630525" y="889444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163830</xdr:rowOff>
    </xdr:from>
    <xdr:to>
      <xdr:col>120</xdr:col>
      <xdr:colOff>114300</xdr:colOff>
      <xdr:row>51</xdr:row>
      <xdr:rowOff>163830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093440" y="87172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30225" cy="25654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630525" y="857504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093440" y="83940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0225" cy="25717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630525" y="825627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093440" y="8075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53975</xdr:rowOff>
    </xdr:from>
    <xdr:ext cx="530225" cy="25463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630525" y="7936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81915</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6093440" y="80752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116205</xdr:rowOff>
    </xdr:from>
    <xdr:to>
      <xdr:col>116</xdr:col>
      <xdr:colOff>62865</xdr:colOff>
      <xdr:row>59</xdr:row>
      <xdr:rowOff>97790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07835" y="850201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101600</xdr:rowOff>
    </xdr:from>
    <xdr:ext cx="249555" cy="25717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19560540" y="9996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97790</xdr:rowOff>
    </xdr:from>
    <xdr:to>
      <xdr:col>116</xdr:col>
      <xdr:colOff>152400</xdr:colOff>
      <xdr:row>59</xdr:row>
      <xdr:rowOff>97790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443700" y="9992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62230</xdr:rowOff>
    </xdr:from>
    <xdr:ext cx="534670" cy="25654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19560540" y="82804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116205</xdr:rowOff>
    </xdr:from>
    <xdr:to>
      <xdr:col>116</xdr:col>
      <xdr:colOff>152400</xdr:colOff>
      <xdr:row>50</xdr:row>
      <xdr:rowOff>116205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443700" y="85020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59</xdr:row>
      <xdr:rowOff>95885</xdr:rowOff>
    </xdr:from>
    <xdr:to>
      <xdr:col>116</xdr:col>
      <xdr:colOff>63500</xdr:colOff>
      <xdr:row>59</xdr:row>
      <xdr:rowOff>97790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775680" y="9990455"/>
          <a:ext cx="7340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74295</xdr:rowOff>
    </xdr:from>
    <xdr:ext cx="469900" cy="256540"/>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19560540" y="96335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51435</xdr:rowOff>
    </xdr:from>
    <xdr:to>
      <xdr:col>116</xdr:col>
      <xdr:colOff>114300</xdr:colOff>
      <xdr:row>58</xdr:row>
      <xdr:rowOff>151765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58940" y="9778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90805</xdr:rowOff>
    </xdr:from>
    <xdr:to>
      <xdr:col>111</xdr:col>
      <xdr:colOff>167640</xdr:colOff>
      <xdr:row>59</xdr:row>
      <xdr:rowOff>95885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7988280" y="9985375"/>
          <a:ext cx="7874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81915</xdr:rowOff>
    </xdr:from>
    <xdr:to>
      <xdr:col>112</xdr:col>
      <xdr:colOff>38100</xdr:colOff>
      <xdr:row>59</xdr:row>
      <xdr:rowOff>13335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735040" y="980884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9900" cy="25400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573750" y="95885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88900</xdr:rowOff>
    </xdr:from>
    <xdr:to>
      <xdr:col>107</xdr:col>
      <xdr:colOff>50800</xdr:colOff>
      <xdr:row>59</xdr:row>
      <xdr:rowOff>90805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7213580" y="998347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70485</xdr:rowOff>
    </xdr:from>
    <xdr:to>
      <xdr:col>107</xdr:col>
      <xdr:colOff>101600</xdr:colOff>
      <xdr:row>59</xdr:row>
      <xdr:rowOff>635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937480" y="9797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17145</xdr:rowOff>
    </xdr:from>
    <xdr:ext cx="469900" cy="25654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776190" y="95764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59</xdr:row>
      <xdr:rowOff>88900</xdr:rowOff>
    </xdr:from>
    <xdr:to>
      <xdr:col>102</xdr:col>
      <xdr:colOff>114300</xdr:colOff>
      <xdr:row>59</xdr:row>
      <xdr:rowOff>89535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6428720" y="9983470"/>
          <a:ext cx="7848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67945</xdr:rowOff>
    </xdr:from>
    <xdr:to>
      <xdr:col>102</xdr:col>
      <xdr:colOff>165100</xdr:colOff>
      <xdr:row>58</xdr:row>
      <xdr:rowOff>167640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162780" y="9794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15240</xdr:rowOff>
    </xdr:from>
    <xdr:ext cx="468630" cy="25527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001490" y="957453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62230</xdr:rowOff>
    </xdr:from>
    <xdr:to>
      <xdr:col>98</xdr:col>
      <xdr:colOff>38100</xdr:colOff>
      <xdr:row>58</xdr:row>
      <xdr:rowOff>163830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6388080" y="9789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8890</xdr:rowOff>
    </xdr:from>
    <xdr:ext cx="469900" cy="25717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226790" y="9568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79375</xdr:rowOff>
    </xdr:from>
    <xdr:ext cx="762000" cy="25717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421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79375</xdr:rowOff>
    </xdr:from>
    <xdr:ext cx="762000" cy="25717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6080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79375</xdr:rowOff>
    </xdr:from>
    <xdr:ext cx="760095" cy="25717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64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79375</xdr:rowOff>
    </xdr:from>
    <xdr:ext cx="762000" cy="25717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0459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79375</xdr:rowOff>
    </xdr:from>
    <xdr:ext cx="762000" cy="25717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26108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48895</xdr:rowOff>
    </xdr:from>
    <xdr:to>
      <xdr:col>116</xdr:col>
      <xdr:colOff>114300</xdr:colOff>
      <xdr:row>59</xdr:row>
      <xdr:rowOff>149225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5894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133350</xdr:rowOff>
    </xdr:from>
    <xdr:ext cx="249555" cy="256540"/>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19560540" y="986028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45085</xdr:rowOff>
    </xdr:from>
    <xdr:to>
      <xdr:col>112</xdr:col>
      <xdr:colOff>38100</xdr:colOff>
      <xdr:row>59</xdr:row>
      <xdr:rowOff>146685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735040" y="9939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137160</xdr:rowOff>
    </xdr:from>
    <xdr:ext cx="311785" cy="25717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628995" y="10031730"/>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40005</xdr:rowOff>
    </xdr:from>
    <xdr:to>
      <xdr:col>107</xdr:col>
      <xdr:colOff>101600</xdr:colOff>
      <xdr:row>59</xdr:row>
      <xdr:rowOff>141605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793748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132080</xdr:rowOff>
    </xdr:from>
    <xdr:ext cx="378460" cy="25527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1910" y="1002665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38735</xdr:rowOff>
    </xdr:from>
    <xdr:to>
      <xdr:col>102</xdr:col>
      <xdr:colOff>165100</xdr:colOff>
      <xdr:row>59</xdr:row>
      <xdr:rowOff>139065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162780" y="99333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130810</xdr:rowOff>
    </xdr:from>
    <xdr:ext cx="377190" cy="25654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047210" y="1002538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39370</xdr:rowOff>
    </xdr:from>
    <xdr:to>
      <xdr:col>98</xdr:col>
      <xdr:colOff>38100</xdr:colOff>
      <xdr:row>59</xdr:row>
      <xdr:rowOff>140335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6388080" y="993394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167640</xdr:colOff>
      <xdr:row>59</xdr:row>
      <xdr:rowOff>130810</xdr:rowOff>
    </xdr:from>
    <xdr:ext cx="378460" cy="25654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261080" y="100253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56515</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093440" y="106216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56515</xdr:rowOff>
    </xdr:from>
    <xdr:to>
      <xdr:col>104</xdr:col>
      <xdr:colOff>127000</xdr:colOff>
      <xdr:row>66</xdr:row>
      <xdr:rowOff>138430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2204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88265</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2204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56515</xdr:rowOff>
    </xdr:from>
    <xdr:to>
      <xdr:col>110</xdr:col>
      <xdr:colOff>0</xdr:colOff>
      <xdr:row>66</xdr:row>
      <xdr:rowOff>138430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09928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88265</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09928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56515</xdr:rowOff>
    </xdr:from>
    <xdr:to>
      <xdr:col>116</xdr:col>
      <xdr:colOff>0</xdr:colOff>
      <xdr:row>66</xdr:row>
      <xdr:rowOff>138430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10512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88265</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10512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81915</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093440" y="114280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7980" cy="22352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078200" y="112414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81915</xdr:rowOff>
    </xdr:from>
    <xdr:to>
      <xdr:col>120</xdr:col>
      <xdr:colOff>114300</xdr:colOff>
      <xdr:row>81</xdr:row>
      <xdr:rowOff>81915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093440" y="136645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111125</xdr:rowOff>
    </xdr:from>
    <xdr:ext cx="247015" cy="25463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890240" y="1352613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97790</xdr:rowOff>
    </xdr:from>
    <xdr:to>
      <xdr:col>120</xdr:col>
      <xdr:colOff>114300</xdr:colOff>
      <xdr:row>79</xdr:row>
      <xdr:rowOff>97790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093440" y="1334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127635</xdr:rowOff>
    </xdr:from>
    <xdr:ext cx="530225" cy="25463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630525" y="13207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114300</xdr:rowOff>
    </xdr:from>
    <xdr:to>
      <xdr:col>120</xdr:col>
      <xdr:colOff>114300</xdr:colOff>
      <xdr:row>77</xdr:row>
      <xdr:rowOff>114300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093440" y="130263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143510</xdr:rowOff>
    </xdr:from>
    <xdr:ext cx="530225" cy="25400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630525" y="128879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130810</xdr:rowOff>
    </xdr:from>
    <xdr:to>
      <xdr:col>120</xdr:col>
      <xdr:colOff>114300</xdr:colOff>
      <xdr:row>75</xdr:row>
      <xdr:rowOff>130810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093440" y="127076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159385</xdr:rowOff>
    </xdr:from>
    <xdr:ext cx="530225" cy="25590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630525" y="1256855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147320</xdr:rowOff>
    </xdr:from>
    <xdr:to>
      <xdr:col>120</xdr:col>
      <xdr:colOff>114300</xdr:colOff>
      <xdr:row>73</xdr:row>
      <xdr:rowOff>147320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093440" y="12388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5715</xdr:rowOff>
    </xdr:from>
    <xdr:ext cx="594360" cy="25717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589250" y="122472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163830</xdr:rowOff>
    </xdr:from>
    <xdr:to>
      <xdr:col>120</xdr:col>
      <xdr:colOff>114300</xdr:colOff>
      <xdr:row>71</xdr:row>
      <xdr:rowOff>163830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093440" y="120700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4360" cy="25654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589250" y="1192784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093440" y="117468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360" cy="25717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589250" y="1160907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093440" y="1142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53975</xdr:rowOff>
    </xdr:from>
    <xdr:ext cx="594360" cy="25463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589250" y="112896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81915</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6093440" y="114280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66040</xdr:rowOff>
    </xdr:from>
    <xdr:to>
      <xdr:col>116</xdr:col>
      <xdr:colOff>62865</xdr:colOff>
      <xdr:row>79</xdr:row>
      <xdr:rowOff>114300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07835" y="1180465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117475</xdr:rowOff>
    </xdr:from>
    <xdr:ext cx="534670" cy="25717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19560540" y="133648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114300</xdr:rowOff>
    </xdr:from>
    <xdr:to>
      <xdr:col>116</xdr:col>
      <xdr:colOff>152400</xdr:colOff>
      <xdr:row>79</xdr:row>
      <xdr:rowOff>114300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443700" y="133616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13970</xdr:rowOff>
    </xdr:from>
    <xdr:ext cx="598805" cy="254000"/>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19560540" y="115849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66040</xdr:rowOff>
    </xdr:from>
    <xdr:to>
      <xdr:col>116</xdr:col>
      <xdr:colOff>152400</xdr:colOff>
      <xdr:row>70</xdr:row>
      <xdr:rowOff>66040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443700" y="11804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74</xdr:row>
      <xdr:rowOff>123825</xdr:rowOff>
    </xdr:from>
    <xdr:to>
      <xdr:col>116</xdr:col>
      <xdr:colOff>63500</xdr:colOff>
      <xdr:row>74</xdr:row>
      <xdr:rowOff>161925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775680" y="12532995"/>
          <a:ext cx="7340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35560</xdr:rowOff>
    </xdr:from>
    <xdr:ext cx="534670" cy="25463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19560540" y="129476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56515</xdr:rowOff>
    </xdr:from>
    <xdr:to>
      <xdr:col>116</xdr:col>
      <xdr:colOff>114300</xdr:colOff>
      <xdr:row>77</xdr:row>
      <xdr:rowOff>156845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58940" y="129686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161925</xdr:rowOff>
    </xdr:from>
    <xdr:to>
      <xdr:col>111</xdr:col>
      <xdr:colOff>167640</xdr:colOff>
      <xdr:row>74</xdr:row>
      <xdr:rowOff>165100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988280" y="12571095"/>
          <a:ext cx="7874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39370</xdr:rowOff>
    </xdr:from>
    <xdr:to>
      <xdr:col>112</xdr:col>
      <xdr:colOff>38100</xdr:colOff>
      <xdr:row>77</xdr:row>
      <xdr:rowOff>140335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735040" y="1295146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130810</xdr:rowOff>
    </xdr:from>
    <xdr:ext cx="531495" cy="25654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541365" y="130429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165100</xdr:rowOff>
    </xdr:from>
    <xdr:to>
      <xdr:col>107</xdr:col>
      <xdr:colOff>50800</xdr:colOff>
      <xdr:row>74</xdr:row>
      <xdr:rowOff>165100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7213580" y="125742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60960</xdr:rowOff>
    </xdr:from>
    <xdr:to>
      <xdr:col>107</xdr:col>
      <xdr:colOff>101600</xdr:colOff>
      <xdr:row>77</xdr:row>
      <xdr:rowOff>162560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93748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153035</xdr:rowOff>
    </xdr:from>
    <xdr:ext cx="532765" cy="25717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766665" y="130651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74</xdr:row>
      <xdr:rowOff>165100</xdr:rowOff>
    </xdr:from>
    <xdr:to>
      <xdr:col>102</xdr:col>
      <xdr:colOff>114300</xdr:colOff>
      <xdr:row>75</xdr:row>
      <xdr:rowOff>66040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6428720" y="12574270"/>
          <a:ext cx="7848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63500</xdr:rowOff>
    </xdr:from>
    <xdr:to>
      <xdr:col>102</xdr:col>
      <xdr:colOff>165100</xdr:colOff>
      <xdr:row>77</xdr:row>
      <xdr:rowOff>165100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16278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155575</xdr:rowOff>
    </xdr:from>
    <xdr:ext cx="534670" cy="25717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969105" y="130676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34925</xdr:rowOff>
    </xdr:from>
    <xdr:to>
      <xdr:col>98</xdr:col>
      <xdr:colOff>38100</xdr:colOff>
      <xdr:row>77</xdr:row>
      <xdr:rowOff>135255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6388080" y="1294701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127000</xdr:rowOff>
    </xdr:from>
    <xdr:ext cx="531495" cy="25527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194405" y="1303909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79375</xdr:rowOff>
    </xdr:from>
    <xdr:ext cx="762000" cy="25717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421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81</xdr:row>
      <xdr:rowOff>79375</xdr:rowOff>
    </xdr:from>
    <xdr:ext cx="762000" cy="2571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6080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79375</xdr:rowOff>
    </xdr:from>
    <xdr:ext cx="760095" cy="25717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82064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79375</xdr:rowOff>
    </xdr:from>
    <xdr:ext cx="762000" cy="25717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0459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81</xdr:row>
      <xdr:rowOff>79375</xdr:rowOff>
    </xdr:from>
    <xdr:ext cx="762000" cy="25717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26108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73660</xdr:rowOff>
    </xdr:from>
    <xdr:to>
      <xdr:col>116</xdr:col>
      <xdr:colOff>114300</xdr:colOff>
      <xdr:row>75</xdr:row>
      <xdr:rowOff>3810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58940" y="1248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95885</xdr:rowOff>
    </xdr:from>
    <xdr:ext cx="598805" cy="25654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19560540" y="123374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111125</xdr:rowOff>
    </xdr:from>
    <xdr:to>
      <xdr:col>112</xdr:col>
      <xdr:colOff>38100</xdr:colOff>
      <xdr:row>75</xdr:row>
      <xdr:rowOff>41275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735040" y="12520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73</xdr:row>
      <xdr:rowOff>57785</xdr:rowOff>
    </xdr:from>
    <xdr:ext cx="596900" cy="25717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508980" y="122993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114935</xdr:rowOff>
    </xdr:from>
    <xdr:to>
      <xdr:col>107</xdr:col>
      <xdr:colOff>101600</xdr:colOff>
      <xdr:row>75</xdr:row>
      <xdr:rowOff>45085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937480" y="12524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73</xdr:row>
      <xdr:rowOff>61595</xdr:rowOff>
    </xdr:from>
    <xdr:ext cx="596900" cy="25717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734280" y="123031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114300</xdr:rowOff>
    </xdr:from>
    <xdr:to>
      <xdr:col>102</xdr:col>
      <xdr:colOff>165100</xdr:colOff>
      <xdr:row>75</xdr:row>
      <xdr:rowOff>44450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162780" y="1252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60960</xdr:rowOff>
    </xdr:from>
    <xdr:ext cx="596900" cy="25717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936720" y="123024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16510</xdr:rowOff>
    </xdr:from>
    <xdr:to>
      <xdr:col>98</xdr:col>
      <xdr:colOff>38100</xdr:colOff>
      <xdr:row>75</xdr:row>
      <xdr:rowOff>116840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6388080" y="1259332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132715</xdr:rowOff>
    </xdr:from>
    <xdr:ext cx="531495" cy="25654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194405" y="123742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56515</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093440" y="139744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56515</xdr:rowOff>
    </xdr:from>
    <xdr:to>
      <xdr:col>104</xdr:col>
      <xdr:colOff>127000</xdr:colOff>
      <xdr:row>86</xdr:row>
      <xdr:rowOff>138430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2204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88265</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2204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56515</xdr:rowOff>
    </xdr:from>
    <xdr:to>
      <xdr:col>110</xdr:col>
      <xdr:colOff>0</xdr:colOff>
      <xdr:row>86</xdr:row>
      <xdr:rowOff>138430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09928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88265</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09928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56515</xdr:rowOff>
    </xdr:from>
    <xdr:to>
      <xdr:col>116</xdr:col>
      <xdr:colOff>0</xdr:colOff>
      <xdr:row>86</xdr:row>
      <xdr:rowOff>138430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10512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88265</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10512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093440" y="14780895"/>
          <a:ext cx="413766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7980" cy="22352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078200" y="145942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093440" y="1705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093440" y="15913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590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5890240" y="157708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093440" y="147808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53975</xdr:rowOff>
    </xdr:from>
    <xdr:ext cx="247015" cy="25463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5890240" y="1464246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6093440" y="14780895"/>
          <a:ext cx="413766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0783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1956054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443700" y="15913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1956054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443700" y="15913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775680" y="1591310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1956054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58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167640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988280" y="159131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735040" y="15862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66138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213580" y="159131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9374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88668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6428720" y="1591310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1627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95</xdr:row>
      <xdr:rowOff>10160</xdr:rowOff>
    </xdr:from>
    <xdr:ext cx="24955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09928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6388080" y="15862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31442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421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6080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09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82064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0459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6261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58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1956054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735040" y="1586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66138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9374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88668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1627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93</xdr:row>
      <xdr:rowOff>35560</xdr:rowOff>
    </xdr:from>
    <xdr:ext cx="24955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09928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6388080" y="1586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631442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70560" y="174371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70560" y="17500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695960" y="177546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a:t>
          </a:r>
          <a:r>
            <a:rPr kumimoji="1" lang="ja-JP" altLang="ja-JP" sz="1100">
              <a:solidFill>
                <a:schemeClr val="dk1"/>
              </a:solidFill>
              <a:effectLst/>
              <a:latin typeface="ＭＳ ゴシック"/>
              <a:ea typeface="ＭＳ ゴシック"/>
              <a:cs typeface="+mn-cs"/>
            </a:rPr>
            <a:t>人件費、補助費等、</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人件費は、支所の設置や、バス事業を直営で実施せざるを得ない状況によるものである。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補助費等は、水道事業について地理的条件のため施設が点在し、人口規模に対して負担が多い状況にある。施設整備には地方債を活用するなどしており、補助費が増える要因となっている。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一方、普通建設事業費は、新庁舎整備や認定こども園舎の整備事業の実施で令和2年度・3年度は大幅に増加したが、事業の完了により令和4年度以降は減少している。</a:t>
          </a:r>
          <a:endParaRPr kumimoji="1" lang="ja-JP" altLang="en-US" sz="1300">
            <a:latin typeface="ＭＳ Ｐゴシック"/>
            <a:ea typeface="ＭＳ Ｐゴシック"/>
          </a:endParaRPr>
        </a:p>
        <a:p>
          <a:r>
            <a:rPr kumimoji="1" lang="ja-JP" altLang="ja-JP" sz="1100" b="0" i="0" baseline="0">
              <a:solidFill>
                <a:schemeClr val="dk1"/>
              </a:solidFill>
              <a:effectLst/>
              <a:latin typeface="ＭＳ ゴシック"/>
              <a:ea typeface="ＭＳ ゴシック"/>
              <a:cs typeface="+mn-cs"/>
            </a:rPr>
            <a:t>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9865"/>
          <a:ext cx="34671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4630"/>
          <a:ext cx="34226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40030"/>
          <a:ext cx="3365500" cy="426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9865"/>
          <a:ext cx="234061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4630"/>
          <a:ext cx="229616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40030"/>
          <a:ext cx="2239010" cy="4394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2965"/>
          <a:ext cx="8884920" cy="17132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893445"/>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893445"/>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12,742
12,492
303.09
11,589,613
11,522,795
47,672
6,787,382
14,314,803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893445"/>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12495"/>
          <a:ext cx="178054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12495"/>
          <a:ext cx="110998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15.8
66.6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25195"/>
          <a:ext cx="566420"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57350"/>
          <a:ext cx="178054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57350"/>
          <a:ext cx="335280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2965"/>
          <a:ext cx="1341120" cy="11023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25195"/>
          <a:ext cx="12776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80465"/>
          <a:ext cx="12776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497965"/>
          <a:ext cx="127762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3441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867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4269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763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7637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0434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408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597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19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06514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36994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859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653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980"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469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856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5455" cy="25146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780" y="671957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488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5455" cy="25146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780" y="635254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120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5455" cy="2514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780" y="598487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756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5455" cy="2514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780" y="56197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388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0225" cy="25019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07645" y="525272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5020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0225" cy="25019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7645" y="4885055"/>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70560" y="4653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0225" cy="2501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7645" y="451739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70560" y="4653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145415</xdr:rowOff>
    </xdr:from>
    <xdr:to>
      <xdr:col>24</xdr:col>
      <xdr:colOff>62865</xdr:colOff>
      <xdr:row>38</xdr:row>
      <xdr:rowOff>111125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084955" y="493966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114935</xdr:rowOff>
    </xdr:from>
    <xdr:ext cx="469900" cy="2533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37660" y="6395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111125</xdr:rowOff>
    </xdr:from>
    <xdr:to>
      <xdr:col>24</xdr:col>
      <xdr:colOff>152400</xdr:colOff>
      <xdr:row>38</xdr:row>
      <xdr:rowOff>111125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6391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93345</xdr:rowOff>
    </xdr:from>
    <xdr:ext cx="534670" cy="2520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37660" y="47224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dr:col>23</xdr:col>
      <xdr:colOff>165100</xdr:colOff>
      <xdr:row>29</xdr:row>
      <xdr:rowOff>145415</xdr:rowOff>
    </xdr:from>
    <xdr:to>
      <xdr:col>24</xdr:col>
      <xdr:colOff>152400</xdr:colOff>
      <xdr:row>29</xdr:row>
      <xdr:rowOff>145415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20820" y="4939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35</xdr:row>
      <xdr:rowOff>116840</xdr:rowOff>
    </xdr:from>
    <xdr:to>
      <xdr:col>24</xdr:col>
      <xdr:colOff>63500</xdr:colOff>
      <xdr:row>35</xdr:row>
      <xdr:rowOff>149225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352800" y="5901690"/>
          <a:ext cx="7340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469900" cy="2514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37660" y="58915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127635</xdr:rowOff>
    </xdr:from>
    <xdr:to>
      <xdr:col>24</xdr:col>
      <xdr:colOff>114300</xdr:colOff>
      <xdr:row>36</xdr:row>
      <xdr:rowOff>59055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036060" y="59124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116840</xdr:rowOff>
    </xdr:from>
    <xdr:to>
      <xdr:col>19</xdr:col>
      <xdr:colOff>167640</xdr:colOff>
      <xdr:row>36</xdr:row>
      <xdr:rowOff>20320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565400" y="590169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160655</xdr:rowOff>
    </xdr:from>
    <xdr:to>
      <xdr:col>20</xdr:col>
      <xdr:colOff>38100</xdr:colOff>
      <xdr:row>36</xdr:row>
      <xdr:rowOff>92075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12160" y="594550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83185</xdr:rowOff>
    </xdr:from>
    <xdr:ext cx="469900" cy="2520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50870" y="60331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15875</xdr:rowOff>
    </xdr:from>
    <xdr:to>
      <xdr:col>15</xdr:col>
      <xdr:colOff>50800</xdr:colOff>
      <xdr:row>36</xdr:row>
      <xdr:rowOff>20320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90700" y="5965825"/>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23495</xdr:rowOff>
    </xdr:from>
    <xdr:to>
      <xdr:col>15</xdr:col>
      <xdr:colOff>101600</xdr:colOff>
      <xdr:row>36</xdr:row>
      <xdr:rowOff>123190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14600" y="5973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114300</xdr:rowOff>
    </xdr:from>
    <xdr:ext cx="469900" cy="25336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53310" y="6064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35</xdr:row>
      <xdr:rowOff>165100</xdr:rowOff>
    </xdr:from>
    <xdr:to>
      <xdr:col>10</xdr:col>
      <xdr:colOff>114300</xdr:colOff>
      <xdr:row>36</xdr:row>
      <xdr:rowOff>15875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05840" y="5949950"/>
          <a:ext cx="7848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24765</xdr:rowOff>
    </xdr:from>
    <xdr:to>
      <xdr:col>10</xdr:col>
      <xdr:colOff>165100</xdr:colOff>
      <xdr:row>36</xdr:row>
      <xdr:rowOff>124460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39900" y="59747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116205</xdr:rowOff>
    </xdr:from>
    <xdr:ext cx="468630" cy="25209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8610" y="606615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131445</xdr:rowOff>
    </xdr:from>
    <xdr:to>
      <xdr:col>6</xdr:col>
      <xdr:colOff>38100</xdr:colOff>
      <xdr:row>36</xdr:row>
      <xdr:rowOff>62865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65200" y="591629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54610</xdr:rowOff>
    </xdr:from>
    <xdr:ext cx="469900" cy="25209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03910" y="60045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91922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1851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60095"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9776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230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382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98425</xdr:rowOff>
    </xdr:from>
    <xdr:to>
      <xdr:col>24</xdr:col>
      <xdr:colOff>114300</xdr:colOff>
      <xdr:row>36</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036060" y="58832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120650</xdr:rowOff>
    </xdr:from>
    <xdr:ext cx="469900" cy="2520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37660" y="57404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67310</xdr:rowOff>
    </xdr:from>
    <xdr:to>
      <xdr:col>20</xdr:col>
      <xdr:colOff>38100</xdr:colOff>
      <xdr:row>35</xdr:row>
      <xdr:rowOff>165100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12160" y="5852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15240</xdr:rowOff>
    </xdr:from>
    <xdr:ext cx="469900" cy="2514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50870" y="56349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138430</xdr:rowOff>
    </xdr:from>
    <xdr:to>
      <xdr:col>15</xdr:col>
      <xdr:colOff>101600</xdr:colOff>
      <xdr:row>36</xdr:row>
      <xdr:rowOff>70485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14600" y="59232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86360</xdr:rowOff>
    </xdr:from>
    <xdr:ext cx="469900" cy="25019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53310" y="57061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133350</xdr:rowOff>
    </xdr:from>
    <xdr:to>
      <xdr:col>10</xdr:col>
      <xdr:colOff>165100</xdr:colOff>
      <xdr:row>36</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39900" y="59182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81280</xdr:rowOff>
    </xdr:from>
    <xdr:ext cx="46863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8610" y="570103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116205</xdr:rowOff>
    </xdr:from>
    <xdr:to>
      <xdr:col>6</xdr:col>
      <xdr:colOff>38100</xdr:colOff>
      <xdr:row>36</xdr:row>
      <xdr:rowOff>48260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65200" y="590105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63500</xdr:rowOff>
    </xdr:from>
    <xdr:ext cx="469900" cy="2520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03910" y="5683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70560" y="7161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756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9756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64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764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822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822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70560" y="7955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980"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55320" y="7771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70560" y="1015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70560" y="9790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7015" cy="25146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67360" y="965454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70560" y="9422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4360" cy="25146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86875"/>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70560" y="9058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4360"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92175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70560" y="8690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4360" cy="25019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5472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70560" y="8322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4360" cy="25019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87055"/>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70560" y="7955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4360" cy="25019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819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70560" y="7955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130810</xdr:rowOff>
    </xdr:from>
    <xdr:to>
      <xdr:col>24</xdr:col>
      <xdr:colOff>62865</xdr:colOff>
      <xdr:row>57</xdr:row>
      <xdr:rowOff>153670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084955" y="839216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209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137660" y="95745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20820" y="95707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78740</xdr:rowOff>
    </xdr:from>
    <xdr:ext cx="598805" cy="25336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137660" y="81749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dr:col>23</xdr:col>
      <xdr:colOff>165100</xdr:colOff>
      <xdr:row>50</xdr:row>
      <xdr:rowOff>130810</xdr:rowOff>
    </xdr:from>
    <xdr:to>
      <xdr:col>24</xdr:col>
      <xdr:colOff>152400</xdr:colOff>
      <xdr:row>50</xdr:row>
      <xdr:rowOff>130810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020820" y="8392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55</xdr:row>
      <xdr:rowOff>78740</xdr:rowOff>
    </xdr:from>
    <xdr:to>
      <xdr:col>24</xdr:col>
      <xdr:colOff>63500</xdr:colOff>
      <xdr:row>55</xdr:row>
      <xdr:rowOff>106045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352800" y="9165590"/>
          <a:ext cx="7340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113665</xdr:rowOff>
    </xdr:from>
    <xdr:ext cx="598805" cy="25336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137660" y="920051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134620</xdr:rowOff>
    </xdr:from>
    <xdr:to>
      <xdr:col>24</xdr:col>
      <xdr:colOff>114300</xdr:colOff>
      <xdr:row>56</xdr:row>
      <xdr:rowOff>66675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036060" y="92214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51435</xdr:rowOff>
    </xdr:from>
    <xdr:to>
      <xdr:col>19</xdr:col>
      <xdr:colOff>167640</xdr:colOff>
      <xdr:row>55</xdr:row>
      <xdr:rowOff>106045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565400" y="8808085"/>
          <a:ext cx="7874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151130</xdr:rowOff>
    </xdr:from>
    <xdr:to>
      <xdr:col>20</xdr:col>
      <xdr:colOff>38100</xdr:colOff>
      <xdr:row>56</xdr:row>
      <xdr:rowOff>83185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12160" y="923798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74295</xdr:rowOff>
    </xdr:from>
    <xdr:ext cx="596900" cy="25209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086100" y="9326245"/>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10160</xdr:rowOff>
    </xdr:from>
    <xdr:to>
      <xdr:col>15</xdr:col>
      <xdr:colOff>50800</xdr:colOff>
      <xdr:row>53</xdr:row>
      <xdr:rowOff>51435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790700" y="8601710"/>
          <a:ext cx="7747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161925</xdr:rowOff>
    </xdr:from>
    <xdr:to>
      <xdr:col>15</xdr:col>
      <xdr:colOff>101600</xdr:colOff>
      <xdr:row>56</xdr:row>
      <xdr:rowOff>93345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14600" y="92487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84455</xdr:rowOff>
    </xdr:from>
    <xdr:ext cx="596900" cy="25019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11400" y="9336405"/>
          <a:ext cx="596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52</xdr:row>
      <xdr:rowOff>10160</xdr:rowOff>
    </xdr:from>
    <xdr:to>
      <xdr:col>10</xdr:col>
      <xdr:colOff>114300</xdr:colOff>
      <xdr:row>56</xdr:row>
      <xdr:rowOff>45085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05840" y="8601710"/>
          <a:ext cx="784860" cy="695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149860</xdr:rowOff>
    </xdr:from>
    <xdr:to>
      <xdr:col>10</xdr:col>
      <xdr:colOff>165100</xdr:colOff>
      <xdr:row>54</xdr:row>
      <xdr:rowOff>81280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39900" y="89065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73025</xdr:rowOff>
    </xdr:from>
    <xdr:ext cx="596900"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13840" y="899477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83185</xdr:rowOff>
    </xdr:from>
    <xdr:to>
      <xdr:col>6</xdr:col>
      <xdr:colOff>38100</xdr:colOff>
      <xdr:row>57</xdr:row>
      <xdr:rowOff>15240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65200" y="933513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5715</xdr:rowOff>
    </xdr:from>
    <xdr:ext cx="59690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39140" y="942276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91922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1851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60095"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39776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230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82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29210</xdr:rowOff>
    </xdr:from>
    <xdr:to>
      <xdr:col>24</xdr:col>
      <xdr:colOff>114300</xdr:colOff>
      <xdr:row>55</xdr:row>
      <xdr:rowOff>128905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036060" y="9116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51435</xdr:rowOff>
    </xdr:from>
    <xdr:ext cx="598805" cy="25019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137660" y="897318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55880</xdr:rowOff>
    </xdr:from>
    <xdr:to>
      <xdr:col>20</xdr:col>
      <xdr:colOff>38100</xdr:colOff>
      <xdr:row>55</xdr:row>
      <xdr:rowOff>154940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12160" y="914273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3810</xdr:rowOff>
    </xdr:from>
    <xdr:ext cx="596900" cy="25336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086100" y="892556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1905</xdr:rowOff>
    </xdr:from>
    <xdr:to>
      <xdr:col>15</xdr:col>
      <xdr:colOff>101600</xdr:colOff>
      <xdr:row>53</xdr:row>
      <xdr:rowOff>100965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14600" y="8758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117475</xdr:rowOff>
    </xdr:from>
    <xdr:ext cx="596900" cy="2520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11400" y="8543925"/>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267,815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51</xdr:row>
      <xdr:rowOff>128270</xdr:rowOff>
    </xdr:from>
    <xdr:to>
      <xdr:col>10</xdr:col>
      <xdr:colOff>165100</xdr:colOff>
      <xdr:row>52</xdr:row>
      <xdr:rowOff>59690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39900" y="85547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75565</xdr:rowOff>
    </xdr:from>
    <xdr:ext cx="596900"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13840" y="833691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163195</xdr:rowOff>
    </xdr:from>
    <xdr:to>
      <xdr:col>6</xdr:col>
      <xdr:colOff>38100</xdr:colOff>
      <xdr:row>56</xdr:row>
      <xdr:rowOff>95250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65200" y="925004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111125</xdr:rowOff>
    </xdr:from>
    <xdr:ext cx="596900" cy="25273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39140" y="9032875"/>
          <a:ext cx="596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70560" y="10463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9756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9756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6764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6764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6822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6822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70560" y="11257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980" cy="2203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55320" y="11073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70560" y="13460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0225" cy="25146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07645" y="1332357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70560" y="13145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4360" cy="25019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0988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70560" y="12831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4360" cy="25146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9492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70560" y="125177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4360" cy="25209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8059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70560" y="12203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4360"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6436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70560" y="118897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4360" cy="25146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75004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70560" y="11571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4360" cy="25336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4357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70560" y="11257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4360" cy="25019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121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70560" y="11257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122555</xdr:rowOff>
    </xdr:from>
    <xdr:to>
      <xdr:col>24</xdr:col>
      <xdr:colOff>62865</xdr:colOff>
      <xdr:row>78</xdr:row>
      <xdr:rowOff>85725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084955" y="116859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89535</xdr:rowOff>
    </xdr:from>
    <xdr:ext cx="598805" cy="25019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137660" y="1297368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85725</xdr:rowOff>
    </xdr:from>
    <xdr:to>
      <xdr:col>24</xdr:col>
      <xdr:colOff>152400</xdr:colOff>
      <xdr:row>78</xdr:row>
      <xdr:rowOff>85725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020820" y="12969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70485</xdr:rowOff>
    </xdr:from>
    <xdr:ext cx="598805" cy="25146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137660" y="114687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dr:col>23</xdr:col>
      <xdr:colOff>165100</xdr:colOff>
      <xdr:row>70</xdr:row>
      <xdr:rowOff>122555</xdr:rowOff>
    </xdr:from>
    <xdr:to>
      <xdr:col>24</xdr:col>
      <xdr:colOff>152400</xdr:colOff>
      <xdr:row>70</xdr:row>
      <xdr:rowOff>122555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020820" y="116859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74</xdr:row>
      <xdr:rowOff>97155</xdr:rowOff>
    </xdr:from>
    <xdr:to>
      <xdr:col>24</xdr:col>
      <xdr:colOff>63500</xdr:colOff>
      <xdr:row>75</xdr:row>
      <xdr:rowOff>64135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352800" y="12320905"/>
          <a:ext cx="7340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68580</xdr:rowOff>
    </xdr:from>
    <xdr:ext cx="598805" cy="25146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137660" y="1245743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89535</xdr:rowOff>
    </xdr:from>
    <xdr:to>
      <xdr:col>24</xdr:col>
      <xdr:colOff>114300</xdr:colOff>
      <xdr:row>76</xdr:row>
      <xdr:rowOff>20955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036060" y="124783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130810</xdr:rowOff>
    </xdr:from>
    <xdr:to>
      <xdr:col>19</xdr:col>
      <xdr:colOff>167640</xdr:colOff>
      <xdr:row>75</xdr:row>
      <xdr:rowOff>64135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565400" y="11694160"/>
          <a:ext cx="787400" cy="758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60325</xdr:rowOff>
    </xdr:from>
    <xdr:to>
      <xdr:col>20</xdr:col>
      <xdr:colOff>38100</xdr:colOff>
      <xdr:row>76</xdr:row>
      <xdr:rowOff>160020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12160" y="1261427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151130</xdr:rowOff>
    </xdr:from>
    <xdr:ext cx="596900" cy="25209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086100" y="12705080"/>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70</xdr:row>
      <xdr:rowOff>130810</xdr:rowOff>
    </xdr:from>
    <xdr:to>
      <xdr:col>15</xdr:col>
      <xdr:colOff>50800</xdr:colOff>
      <xdr:row>73</xdr:row>
      <xdr:rowOff>127635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790700" y="11694160"/>
          <a:ext cx="774700" cy="492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107315</xdr:rowOff>
    </xdr:from>
    <xdr:to>
      <xdr:col>15</xdr:col>
      <xdr:colOff>101600</xdr:colOff>
      <xdr:row>76</xdr:row>
      <xdr:rowOff>39370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14600" y="124961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30480</xdr:rowOff>
    </xdr:from>
    <xdr:ext cx="596900" cy="25082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11400" y="12584430"/>
          <a:ext cx="596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73</xdr:row>
      <xdr:rowOff>127635</xdr:rowOff>
    </xdr:from>
    <xdr:to>
      <xdr:col>10</xdr:col>
      <xdr:colOff>114300</xdr:colOff>
      <xdr:row>76</xdr:row>
      <xdr:rowOff>106680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05840" y="12186285"/>
          <a:ext cx="78486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43815</xdr:rowOff>
    </xdr:from>
    <xdr:to>
      <xdr:col>10</xdr:col>
      <xdr:colOff>165100</xdr:colOff>
      <xdr:row>77</xdr:row>
      <xdr:rowOff>143510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39900" y="12762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135255</xdr:rowOff>
    </xdr:from>
    <xdr:ext cx="59690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13840" y="1285430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57785</xdr:rowOff>
    </xdr:from>
    <xdr:to>
      <xdr:col>6</xdr:col>
      <xdr:colOff>38100</xdr:colOff>
      <xdr:row>77</xdr:row>
      <xdr:rowOff>156845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65200" y="1277683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149225</xdr:rowOff>
    </xdr:from>
    <xdr:ext cx="596900" cy="25019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39140" y="12868275"/>
          <a:ext cx="596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91922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1851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0095"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397760" y="13457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230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82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48260</xdr:rowOff>
    </xdr:from>
    <xdr:to>
      <xdr:col>24</xdr:col>
      <xdr:colOff>114300</xdr:colOff>
      <xdr:row>74</xdr:row>
      <xdr:rowOff>147320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036060" y="12272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70485</xdr:rowOff>
    </xdr:from>
    <xdr:ext cx="598805" cy="25146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137660" y="121291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15240</xdr:rowOff>
    </xdr:from>
    <xdr:to>
      <xdr:col>20</xdr:col>
      <xdr:colOff>38100</xdr:colOff>
      <xdr:row>75</xdr:row>
      <xdr:rowOff>114300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12160" y="1240409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130175</xdr:rowOff>
    </xdr:from>
    <xdr:ext cx="596900" cy="25082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086100" y="12188825"/>
          <a:ext cx="596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70</xdr:row>
      <xdr:rowOff>81280</xdr:rowOff>
    </xdr:from>
    <xdr:to>
      <xdr:col>15</xdr:col>
      <xdr:colOff>101600</xdr:colOff>
      <xdr:row>71</xdr:row>
      <xdr:rowOff>13335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14600" y="116446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69</xdr:row>
      <xdr:rowOff>29210</xdr:rowOff>
    </xdr:from>
    <xdr:ext cx="596900" cy="25019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11400" y="11427460"/>
          <a:ext cx="596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77470</xdr:rowOff>
    </xdr:from>
    <xdr:to>
      <xdr:col>10</xdr:col>
      <xdr:colOff>165100</xdr:colOff>
      <xdr:row>74</xdr:row>
      <xdr:rowOff>8890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39900" y="121361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25400</xdr:rowOff>
    </xdr:from>
    <xdr:ext cx="596900" cy="2520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13840" y="11918950"/>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156210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65200" y="1261110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5080</xdr:rowOff>
    </xdr:from>
    <xdr:ext cx="596900" cy="25336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39140" y="1239393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70560" y="13765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9756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9756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6764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6764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6822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6822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70560" y="14559915"/>
          <a:ext cx="413766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980"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55320" y="14375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7056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590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67360" y="166852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70560" y="165011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22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07645" y="16358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70560" y="16174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225" cy="25590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07645" y="160318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70560" y="15848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22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07645"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70560" y="15521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590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7970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70560" y="15194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0526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70560" y="14873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4360" cy="25336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7377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70560" y="14559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360" cy="25019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423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70560" y="14559915"/>
          <a:ext cx="413766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165100</xdr:rowOff>
    </xdr:from>
    <xdr:to>
      <xdr:col>24</xdr:col>
      <xdr:colOff>62865</xdr:colOff>
      <xdr:row>99</xdr:row>
      <xdr:rowOff>99695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084955" y="1503045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103505</xdr:rowOff>
    </xdr:from>
    <xdr:ext cx="534670" cy="25908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13766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99695</xdr:rowOff>
    </xdr:from>
    <xdr:to>
      <xdr:col>24</xdr:col>
      <xdr:colOff>152400</xdr:colOff>
      <xdr:row>99</xdr:row>
      <xdr:rowOff>99695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020820" y="16501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113030</xdr:rowOff>
    </xdr:from>
    <xdr:ext cx="598805" cy="25400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137660" y="148132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dr:col>23</xdr:col>
      <xdr:colOff>165100</xdr:colOff>
      <xdr:row>90</xdr:row>
      <xdr:rowOff>165100</xdr:rowOff>
    </xdr:from>
    <xdr:to>
      <xdr:col>24</xdr:col>
      <xdr:colOff>152400</xdr:colOff>
      <xdr:row>90</xdr:row>
      <xdr:rowOff>165100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020820" y="15030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92</xdr:row>
      <xdr:rowOff>139065</xdr:rowOff>
    </xdr:from>
    <xdr:to>
      <xdr:col>24</xdr:col>
      <xdr:colOff>63500</xdr:colOff>
      <xdr:row>93</xdr:row>
      <xdr:rowOff>27940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352800" y="15340965"/>
          <a:ext cx="73406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10160</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137660" y="16069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03606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27940</xdr:rowOff>
    </xdr:from>
    <xdr:to>
      <xdr:col>19</xdr:col>
      <xdr:colOff>167640</xdr:colOff>
      <xdr:row>93</xdr:row>
      <xdr:rowOff>100965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565400" y="15401290"/>
          <a:ext cx="7874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54610</xdr:rowOff>
    </xdr:from>
    <xdr:to>
      <xdr:col>20</xdr:col>
      <xdr:colOff>38100</xdr:colOff>
      <xdr:row>97</xdr:row>
      <xdr:rowOff>156210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312160" y="1611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3149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118485" y="16206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100965</xdr:rowOff>
    </xdr:from>
    <xdr:to>
      <xdr:col>15</xdr:col>
      <xdr:colOff>50800</xdr:colOff>
      <xdr:row>94</xdr:row>
      <xdr:rowOff>79375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790700" y="15474315"/>
          <a:ext cx="7747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66675</xdr:rowOff>
    </xdr:from>
    <xdr:to>
      <xdr:col>15</xdr:col>
      <xdr:colOff>101600</xdr:colOff>
      <xdr:row>97</xdr:row>
      <xdr:rowOff>168275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514600"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159385</xdr:rowOff>
    </xdr:from>
    <xdr:ext cx="532765"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343785" y="162185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94</xdr:row>
      <xdr:rowOff>79375</xdr:rowOff>
    </xdr:from>
    <xdr:to>
      <xdr:col>10</xdr:col>
      <xdr:colOff>114300</xdr:colOff>
      <xdr:row>94</xdr:row>
      <xdr:rowOff>105410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005840" y="15624175"/>
          <a:ext cx="7848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156845</xdr:rowOff>
    </xdr:from>
    <xdr:to>
      <xdr:col>10</xdr:col>
      <xdr:colOff>165100</xdr:colOff>
      <xdr:row>98</xdr:row>
      <xdr:rowOff>86995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73990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78105</xdr:rowOff>
    </xdr:from>
    <xdr:ext cx="534670" cy="25590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546225" y="163087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10795</xdr:rowOff>
    </xdr:from>
    <xdr:to>
      <xdr:col>6</xdr:col>
      <xdr:colOff>38100</xdr:colOff>
      <xdr:row>98</xdr:row>
      <xdr:rowOff>112395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965200" y="1624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103505</xdr:rowOff>
    </xdr:from>
    <xdr:ext cx="53149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71525" y="16334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91922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1851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397760" y="168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230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38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92</xdr:row>
      <xdr:rowOff>88265</xdr:rowOff>
    </xdr:from>
    <xdr:to>
      <xdr:col>24</xdr:col>
      <xdr:colOff>114300</xdr:colOff>
      <xdr:row>93</xdr:row>
      <xdr:rowOff>18415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036060" y="152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111125</xdr:rowOff>
    </xdr:from>
    <xdr:ext cx="598805" cy="25590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137660" y="151415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148590</xdr:rowOff>
    </xdr:from>
    <xdr:to>
      <xdr:col>20</xdr:col>
      <xdr:colOff>38100</xdr:colOff>
      <xdr:row>93</xdr:row>
      <xdr:rowOff>78740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312160" y="1535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95250</xdr:rowOff>
    </xdr:from>
    <xdr:ext cx="5969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086100" y="15125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50165</xdr:rowOff>
    </xdr:from>
    <xdr:to>
      <xdr:col>15</xdr:col>
      <xdr:colOff>101600</xdr:colOff>
      <xdr:row>93</xdr:row>
      <xdr:rowOff>151765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514600" y="154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168275</xdr:rowOff>
    </xdr:from>
    <xdr:ext cx="596900" cy="25590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311400" y="1519872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29210</xdr:rowOff>
    </xdr:from>
    <xdr:to>
      <xdr:col>10</xdr:col>
      <xdr:colOff>165100</xdr:colOff>
      <xdr:row>94</xdr:row>
      <xdr:rowOff>130175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739900" y="15574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146685</xdr:rowOff>
    </xdr:from>
    <xdr:ext cx="596900" cy="25590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513840" y="1534858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54610</xdr:rowOff>
    </xdr:from>
    <xdr:to>
      <xdr:col>6</xdr:col>
      <xdr:colOff>38100</xdr:colOff>
      <xdr:row>94</xdr:row>
      <xdr:rowOff>156210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965200" y="15599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1270</xdr:rowOff>
    </xdr:from>
    <xdr:ext cx="59690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39140" y="15374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826760" y="3859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59309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59309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8326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8326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8384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8384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5826760" y="4653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980" cy="2203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88660" y="4469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26760" y="6856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826760" y="64166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7015" cy="25146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600700" y="62801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826760" y="5974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53340</xdr:rowOff>
    </xdr:from>
    <xdr:ext cx="465455" cy="25019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05120" y="583819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826760" y="5535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109220</xdr:rowOff>
    </xdr:from>
    <xdr:ext cx="465455"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05120" y="539877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826760" y="5095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165100</xdr:rowOff>
    </xdr:from>
    <xdr:ext cx="465455" cy="25146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05120" y="49593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826760" y="4653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5455" cy="25019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405120" y="451739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5826760" y="4653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31</xdr:row>
      <xdr:rowOff>0</xdr:rowOff>
    </xdr:from>
    <xdr:to>
      <xdr:col>54</xdr:col>
      <xdr:colOff>167640</xdr:colOff>
      <xdr:row>38</xdr:row>
      <xdr:rowOff>136525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220200" y="5124450"/>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247650" cy="25146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271000" y="642048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154160" y="6416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116205</xdr:rowOff>
    </xdr:from>
    <xdr:ext cx="467995" cy="25209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271000" y="491045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dr:col>54</xdr:col>
      <xdr:colOff>101600</xdr:colOff>
      <xdr:row>31</xdr:row>
      <xdr:rowOff>0</xdr:rowOff>
    </xdr:from>
    <xdr:to>
      <xdr:col>55</xdr:col>
      <xdr:colOff>88900</xdr:colOff>
      <xdr:row>31</xdr:row>
      <xdr:rowOff>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154160" y="5124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134620</xdr:rowOff>
    </xdr:from>
    <xdr:to>
      <xdr:col>55</xdr:col>
      <xdr:colOff>0</xdr:colOff>
      <xdr:row>38</xdr:row>
      <xdr:rowOff>135890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496300" y="6414770"/>
          <a:ext cx="7239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46990</xdr:rowOff>
    </xdr:from>
    <xdr:ext cx="376555" cy="25146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271000" y="5996940"/>
          <a:ext cx="376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23495</xdr:rowOff>
    </xdr:from>
    <xdr:to>
      <xdr:col>55</xdr:col>
      <xdr:colOff>50800</xdr:colOff>
      <xdr:row>37</xdr:row>
      <xdr:rowOff>123190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192260" y="61385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38</xdr:row>
      <xdr:rowOff>134620</xdr:rowOff>
    </xdr:from>
    <xdr:to>
      <xdr:col>50</xdr:col>
      <xdr:colOff>114300</xdr:colOff>
      <xdr:row>38</xdr:row>
      <xdr:rowOff>136525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711440" y="6414770"/>
          <a:ext cx="7848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45085</xdr:rowOff>
    </xdr:from>
    <xdr:to>
      <xdr:col>50</xdr:col>
      <xdr:colOff>165100</xdr:colOff>
      <xdr:row>37</xdr:row>
      <xdr:rowOff>144780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445500" y="6160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161290</xdr:rowOff>
    </xdr:from>
    <xdr:ext cx="377190" cy="25019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29930" y="5946140"/>
          <a:ext cx="377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136525</xdr:rowOff>
    </xdr:from>
    <xdr:to>
      <xdr:col>45</xdr:col>
      <xdr:colOff>167640</xdr:colOff>
      <xdr:row>38</xdr:row>
      <xdr:rowOff>136525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24040" y="641667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68580</xdr:rowOff>
    </xdr:from>
    <xdr:to>
      <xdr:col>46</xdr:col>
      <xdr:colOff>38100</xdr:colOff>
      <xdr:row>38</xdr:row>
      <xdr:rowOff>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70800" y="618363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167640</xdr:colOff>
      <xdr:row>36</xdr:row>
      <xdr:rowOff>17145</xdr:rowOff>
    </xdr:from>
    <xdr:ext cx="378460" cy="25209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543800" y="596709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133985</xdr:rowOff>
    </xdr:from>
    <xdr:to>
      <xdr:col>41</xdr:col>
      <xdr:colOff>50800</xdr:colOff>
      <xdr:row>38</xdr:row>
      <xdr:rowOff>136525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149340" y="641413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108585</xdr:rowOff>
    </xdr:from>
    <xdr:to>
      <xdr:col>41</xdr:col>
      <xdr:colOff>101600</xdr:colOff>
      <xdr:row>37</xdr:row>
      <xdr:rowOff>40005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873240" y="60585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56515</xdr:rowOff>
    </xdr:from>
    <xdr:ext cx="378460" cy="25209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57670" y="58413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98425</xdr:rowOff>
    </xdr:from>
    <xdr:to>
      <xdr:col>36</xdr:col>
      <xdr:colOff>165100</xdr:colOff>
      <xdr:row>37</xdr:row>
      <xdr:rowOff>30480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098540" y="60483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46990</xdr:rowOff>
    </xdr:from>
    <xdr:ext cx="377190" cy="25146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5982970" y="5831840"/>
          <a:ext cx="377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0525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3286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5438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60095" cy="25336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5640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59817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86360</xdr:rowOff>
    </xdr:from>
    <xdr:to>
      <xdr:col>55</xdr:col>
      <xdr:colOff>50800</xdr:colOff>
      <xdr:row>39</xdr:row>
      <xdr:rowOff>17780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192260" y="636651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3175</xdr:rowOff>
    </xdr:from>
    <xdr:ext cx="247650" cy="25336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271000" y="628332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85090</xdr:rowOff>
    </xdr:from>
    <xdr:to>
      <xdr:col>50</xdr:col>
      <xdr:colOff>165100</xdr:colOff>
      <xdr:row>39</xdr:row>
      <xdr:rowOff>17145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445500" y="63652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167640</xdr:colOff>
      <xdr:row>39</xdr:row>
      <xdr:rowOff>7620</xdr:rowOff>
    </xdr:from>
    <xdr:ext cx="249555" cy="25336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82000" y="645287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86995</xdr:rowOff>
    </xdr:from>
    <xdr:to>
      <xdr:col>46</xdr:col>
      <xdr:colOff>38100</xdr:colOff>
      <xdr:row>39</xdr:row>
      <xdr:rowOff>18415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70800" y="63671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7650" cy="25146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7140" y="64554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86995</xdr:rowOff>
    </xdr:from>
    <xdr:to>
      <xdr:col>41</xdr:col>
      <xdr:colOff>101600</xdr:colOff>
      <xdr:row>39</xdr:row>
      <xdr:rowOff>18415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873240" y="6367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7650" cy="25146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22440" y="64554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84455</xdr:rowOff>
    </xdr:from>
    <xdr:to>
      <xdr:col>36</xdr:col>
      <xdr:colOff>165100</xdr:colOff>
      <xdr:row>39</xdr:row>
      <xdr:rowOff>17145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098540" y="6364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167640</xdr:colOff>
      <xdr:row>39</xdr:row>
      <xdr:rowOff>6985</xdr:rowOff>
    </xdr:from>
    <xdr:ext cx="249555" cy="25336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35040" y="6452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826760" y="7161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9309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309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8326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8326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8384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8384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5826760" y="7955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980" cy="2203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788660" y="7771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826760" y="10158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826760" y="97186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7015" cy="25146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600700" y="95821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826760" y="9276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53340</xdr:rowOff>
    </xdr:from>
    <xdr:ext cx="595630" cy="25019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299710" y="91401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826760" y="8837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109220</xdr:rowOff>
    </xdr:from>
    <xdr:ext cx="595630" cy="25146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299710" y="870077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826760" y="8397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5630" cy="25146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299710" y="826135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826760" y="7955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019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299710" y="78193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826760" y="7955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52</xdr:row>
      <xdr:rowOff>27305</xdr:rowOff>
    </xdr:from>
    <xdr:to>
      <xdr:col>54</xdr:col>
      <xdr:colOff>167640</xdr:colOff>
      <xdr:row>58</xdr:row>
      <xdr:rowOff>85725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220200" y="8618855"/>
          <a:ext cx="0" cy="1049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89535</xdr:rowOff>
    </xdr:from>
    <xdr:ext cx="532765" cy="25019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271000" y="9671685"/>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85725</xdr:rowOff>
    </xdr:from>
    <xdr:to>
      <xdr:col>55</xdr:col>
      <xdr:colOff>88900</xdr:colOff>
      <xdr:row>58</xdr:row>
      <xdr:rowOff>85725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154160" y="9667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142875</xdr:rowOff>
    </xdr:from>
    <xdr:ext cx="596900" cy="25146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271000" y="840422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dr:col>54</xdr:col>
      <xdr:colOff>101600</xdr:colOff>
      <xdr:row>52</xdr:row>
      <xdr:rowOff>27305</xdr:rowOff>
    </xdr:from>
    <xdr:to>
      <xdr:col>55</xdr:col>
      <xdr:colOff>88900</xdr:colOff>
      <xdr:row>52</xdr:row>
      <xdr:rowOff>27305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154160" y="8618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71120</xdr:rowOff>
    </xdr:from>
    <xdr:to>
      <xdr:col>55</xdr:col>
      <xdr:colOff>0</xdr:colOff>
      <xdr:row>56</xdr:row>
      <xdr:rowOff>128905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496300" y="9323070"/>
          <a:ext cx="7239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45085</xdr:rowOff>
    </xdr:from>
    <xdr:ext cx="532765" cy="25336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271000" y="9462135"/>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66675</xdr:rowOff>
    </xdr:from>
    <xdr:to>
      <xdr:col>55</xdr:col>
      <xdr:colOff>50800</xdr:colOff>
      <xdr:row>57</xdr:row>
      <xdr:rowOff>165100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192260" y="948372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56</xdr:row>
      <xdr:rowOff>128905</xdr:rowOff>
    </xdr:from>
    <xdr:to>
      <xdr:col>50</xdr:col>
      <xdr:colOff>114300</xdr:colOff>
      <xdr:row>56</xdr:row>
      <xdr:rowOff>142875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711440" y="9380855"/>
          <a:ext cx="7848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77470</xdr:rowOff>
    </xdr:from>
    <xdr:to>
      <xdr:col>50</xdr:col>
      <xdr:colOff>165100</xdr:colOff>
      <xdr:row>58</xdr:row>
      <xdr:rowOff>8890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445500" y="94945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xdr:rowOff>
    </xdr:from>
    <xdr:ext cx="534670" cy="25336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251825" y="9582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93980</xdr:rowOff>
    </xdr:from>
    <xdr:to>
      <xdr:col>45</xdr:col>
      <xdr:colOff>167640</xdr:colOff>
      <xdr:row>56</xdr:row>
      <xdr:rowOff>142875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24040" y="9345930"/>
          <a:ext cx="7874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81280</xdr:rowOff>
    </xdr:from>
    <xdr:to>
      <xdr:col>46</xdr:col>
      <xdr:colOff>38100</xdr:colOff>
      <xdr:row>58</xdr:row>
      <xdr:rowOff>13335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70800" y="949833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4445</xdr:rowOff>
    </xdr:from>
    <xdr:ext cx="531495" cy="25336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477125" y="95865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93980</xdr:rowOff>
    </xdr:from>
    <xdr:to>
      <xdr:col>41</xdr:col>
      <xdr:colOff>50800</xdr:colOff>
      <xdr:row>56</xdr:row>
      <xdr:rowOff>149225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149340" y="9345930"/>
          <a:ext cx="774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91440</xdr:rowOff>
    </xdr:from>
    <xdr:to>
      <xdr:col>41</xdr:col>
      <xdr:colOff>101600</xdr:colOff>
      <xdr:row>58</xdr:row>
      <xdr:rowOff>22860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873240" y="95084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14605</xdr:rowOff>
    </xdr:from>
    <xdr:ext cx="532765" cy="25146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2425" y="959675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84455</xdr:rowOff>
    </xdr:from>
    <xdr:to>
      <xdr:col>36</xdr:col>
      <xdr:colOff>165100</xdr:colOff>
      <xdr:row>58</xdr:row>
      <xdr:rowOff>17145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098540" y="9501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6985</xdr:rowOff>
    </xdr:from>
    <xdr:ext cx="534670" cy="25336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5904865" y="95891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0525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3286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438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60095"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5640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59817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20955</xdr:rowOff>
    </xdr:from>
    <xdr:to>
      <xdr:col>55</xdr:col>
      <xdr:colOff>50800</xdr:colOff>
      <xdr:row>56</xdr:row>
      <xdr:rowOff>120015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192260" y="927290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43180</xdr:rowOff>
    </xdr:from>
    <xdr:ext cx="532765" cy="25336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271000" y="913003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78740</xdr:rowOff>
    </xdr:from>
    <xdr:to>
      <xdr:col>50</xdr:col>
      <xdr:colOff>165100</xdr:colOff>
      <xdr:row>57</xdr:row>
      <xdr:rowOff>10795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445500" y="93306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26670</xdr:rowOff>
    </xdr:from>
    <xdr:ext cx="534670" cy="25209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251825" y="91135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93345</xdr:rowOff>
    </xdr:from>
    <xdr:to>
      <xdr:col>46</xdr:col>
      <xdr:colOff>38100</xdr:colOff>
      <xdr:row>57</xdr:row>
      <xdr:rowOff>24765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670800" y="934529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40640</xdr:rowOff>
    </xdr:from>
    <xdr:ext cx="531495" cy="25336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477125" y="91274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43815</xdr:rowOff>
    </xdr:from>
    <xdr:to>
      <xdr:col>41</xdr:col>
      <xdr:colOff>101600</xdr:colOff>
      <xdr:row>56</xdr:row>
      <xdr:rowOff>143510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873240" y="9295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160020</xdr:rowOff>
    </xdr:from>
    <xdr:ext cx="532765" cy="25019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2425" y="9081770"/>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98425</xdr:rowOff>
    </xdr:from>
    <xdr:to>
      <xdr:col>36</xdr:col>
      <xdr:colOff>165100</xdr:colOff>
      <xdr:row>57</xdr:row>
      <xdr:rowOff>30480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098540" y="9350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46990</xdr:rowOff>
    </xdr:from>
    <xdr:ext cx="534670" cy="25146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904865" y="9133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826760" y="10463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9309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309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8326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8326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8384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8384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826760" y="11257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980" cy="2203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788660" y="11073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826760" y="13460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826760" y="13145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7015" cy="25019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600700" y="1300988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826760" y="128314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8320" cy="25146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363845" y="1269492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826760" y="125177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8320" cy="25209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363845" y="1238059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826760" y="12203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8320" cy="25336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363845" y="1206436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826760" y="118897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21590</xdr:rowOff>
    </xdr:from>
    <xdr:ext cx="595630" cy="25146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299710" y="1175004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826760" y="11571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37465</xdr:rowOff>
    </xdr:from>
    <xdr:ext cx="595630" cy="25336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299710" y="114357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826760" y="11257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019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299710" y="111213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5826760" y="11257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69</xdr:row>
      <xdr:rowOff>159385</xdr:rowOff>
    </xdr:from>
    <xdr:to>
      <xdr:col>54</xdr:col>
      <xdr:colOff>167640</xdr:colOff>
      <xdr:row>79</xdr:row>
      <xdr:rowOff>50800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220200" y="1155763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53975</xdr:rowOff>
    </xdr:from>
    <xdr:ext cx="467995" cy="25019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271000" y="13103225"/>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50800</xdr:rowOff>
    </xdr:from>
    <xdr:to>
      <xdr:col>55</xdr:col>
      <xdr:colOff>88900</xdr:colOff>
      <xdr:row>79</xdr:row>
      <xdr:rowOff>50800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154160" y="13100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106680</xdr:rowOff>
    </xdr:from>
    <xdr:ext cx="596900" cy="25146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271000" y="1133983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dr:col>54</xdr:col>
      <xdr:colOff>101600</xdr:colOff>
      <xdr:row>69</xdr:row>
      <xdr:rowOff>159385</xdr:rowOff>
    </xdr:from>
    <xdr:to>
      <xdr:col>55</xdr:col>
      <xdr:colOff>88900</xdr:colOff>
      <xdr:row>69</xdr:row>
      <xdr:rowOff>159385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154160" y="115576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137160</xdr:rowOff>
    </xdr:from>
    <xdr:to>
      <xdr:col>55</xdr:col>
      <xdr:colOff>0</xdr:colOff>
      <xdr:row>78</xdr:row>
      <xdr:rowOff>66040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496300" y="12856210"/>
          <a:ext cx="7239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153035</xdr:rowOff>
    </xdr:from>
    <xdr:ext cx="532765" cy="25209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271000" y="12706985"/>
          <a:ext cx="5327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130810</xdr:rowOff>
    </xdr:from>
    <xdr:to>
      <xdr:col>55</xdr:col>
      <xdr:colOff>50800</xdr:colOff>
      <xdr:row>78</xdr:row>
      <xdr:rowOff>62230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192260" y="1284986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77</xdr:row>
      <xdr:rowOff>137160</xdr:rowOff>
    </xdr:from>
    <xdr:to>
      <xdr:col>50</xdr:col>
      <xdr:colOff>114300</xdr:colOff>
      <xdr:row>78</xdr:row>
      <xdr:rowOff>24130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711440" y="12856210"/>
          <a:ext cx="7848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51435</xdr:rowOff>
    </xdr:from>
    <xdr:to>
      <xdr:col>50</xdr:col>
      <xdr:colOff>165100</xdr:colOff>
      <xdr:row>77</xdr:row>
      <xdr:rowOff>151130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445500" y="12770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165100</xdr:rowOff>
    </xdr:from>
    <xdr:ext cx="534670" cy="25273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251825" y="125539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128270</xdr:rowOff>
    </xdr:from>
    <xdr:to>
      <xdr:col>45</xdr:col>
      <xdr:colOff>167640</xdr:colOff>
      <xdr:row>78</xdr:row>
      <xdr:rowOff>24130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24040" y="1284732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104775</xdr:rowOff>
    </xdr:from>
    <xdr:to>
      <xdr:col>46</xdr:col>
      <xdr:colOff>38100</xdr:colOff>
      <xdr:row>78</xdr:row>
      <xdr:rowOff>36195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670800" y="1282382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52070</xdr:rowOff>
    </xdr:from>
    <xdr:ext cx="531495" cy="25019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477125" y="126060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128270</xdr:rowOff>
    </xdr:from>
    <xdr:to>
      <xdr:col>41</xdr:col>
      <xdr:colOff>50800</xdr:colOff>
      <xdr:row>78</xdr:row>
      <xdr:rowOff>120650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149340" y="12847320"/>
          <a:ext cx="7747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50800</xdr:rowOff>
    </xdr:from>
    <xdr:to>
      <xdr:col>41</xdr:col>
      <xdr:colOff>101600</xdr:colOff>
      <xdr:row>77</xdr:row>
      <xdr:rowOff>149860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873240" y="12769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165100</xdr:rowOff>
    </xdr:from>
    <xdr:ext cx="532765" cy="25146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2425" y="1255395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5715</xdr:rowOff>
    </xdr:from>
    <xdr:to>
      <xdr:col>36</xdr:col>
      <xdr:colOff>165100</xdr:colOff>
      <xdr:row>78</xdr:row>
      <xdr:rowOff>106045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098540" y="128898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121920</xdr:rowOff>
    </xdr:from>
    <xdr:ext cx="534670" cy="25019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5904865" y="12675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0525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3286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78105</xdr:rowOff>
    </xdr:from>
    <xdr:ext cx="762000" cy="25336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438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0095" cy="25336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56400" y="13457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59817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17145</xdr:rowOff>
    </xdr:from>
    <xdr:to>
      <xdr:col>55</xdr:col>
      <xdr:colOff>50800</xdr:colOff>
      <xdr:row>78</xdr:row>
      <xdr:rowOff>116205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192260" y="1290129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162560</xdr:rowOff>
    </xdr:from>
    <xdr:ext cx="532765" cy="25082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271000" y="1288161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87630</xdr:rowOff>
    </xdr:from>
    <xdr:to>
      <xdr:col>50</xdr:col>
      <xdr:colOff>165100</xdr:colOff>
      <xdr:row>78</xdr:row>
      <xdr:rowOff>19050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445500" y="128066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10795</xdr:rowOff>
    </xdr:from>
    <xdr:ext cx="534670" cy="25082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251825" y="128949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142240</xdr:rowOff>
    </xdr:from>
    <xdr:to>
      <xdr:col>46</xdr:col>
      <xdr:colOff>38100</xdr:colOff>
      <xdr:row>78</xdr:row>
      <xdr:rowOff>73660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670800" y="1286129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64770</xdr:rowOff>
    </xdr:from>
    <xdr:ext cx="531495" cy="25209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477125" y="129489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78105</xdr:rowOff>
    </xdr:from>
    <xdr:to>
      <xdr:col>41</xdr:col>
      <xdr:colOff>101600</xdr:colOff>
      <xdr:row>78</xdr:row>
      <xdr:rowOff>10160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873240" y="127971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1270</xdr:rowOff>
    </xdr:from>
    <xdr:ext cx="532765" cy="25336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2425" y="128854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71755</xdr:rowOff>
    </xdr:from>
    <xdr:to>
      <xdr:col>36</xdr:col>
      <xdr:colOff>165100</xdr:colOff>
      <xdr:row>79</xdr:row>
      <xdr:rowOff>3175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098540" y="129559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162560</xdr:rowOff>
    </xdr:from>
    <xdr:ext cx="534670" cy="25082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5904865" y="130467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826760" y="13765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309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59309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8326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8326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8384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8384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5826760" y="14559915"/>
          <a:ext cx="41148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980" cy="2203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788660" y="14375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826760" y="16827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826760" y="16446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600700" y="16304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826760" y="16065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29971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826760" y="15684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90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29971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826760" y="15303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29971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826760" y="149269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299710" y="1479105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826760" y="14559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19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299710" y="144233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5826760" y="14559915"/>
          <a:ext cx="41148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91</xdr:row>
      <xdr:rowOff>153670</xdr:rowOff>
    </xdr:from>
    <xdr:to>
      <xdr:col>54</xdr:col>
      <xdr:colOff>167640</xdr:colOff>
      <xdr:row>98</xdr:row>
      <xdr:rowOff>115570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220200" y="1518412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119380</xdr:rowOff>
    </xdr:from>
    <xdr:ext cx="532765"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9271000" y="16349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115570</xdr:rowOff>
    </xdr:from>
    <xdr:to>
      <xdr:col>55</xdr:col>
      <xdr:colOff>88900</xdr:colOff>
      <xdr:row>98</xdr:row>
      <xdr:rowOff>115570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154160" y="163461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97790</xdr:rowOff>
    </xdr:from>
    <xdr:ext cx="596900" cy="256540"/>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9271000" y="149631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dr:col>54</xdr:col>
      <xdr:colOff>101600</xdr:colOff>
      <xdr:row>91</xdr:row>
      <xdr:rowOff>153670</xdr:rowOff>
    </xdr:from>
    <xdr:to>
      <xdr:col>55</xdr:col>
      <xdr:colOff>88900</xdr:colOff>
      <xdr:row>91</xdr:row>
      <xdr:rowOff>153670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154160" y="151841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152400</xdr:rowOff>
    </xdr:from>
    <xdr:to>
      <xdr:col>55</xdr:col>
      <xdr:colOff>0</xdr:colOff>
      <xdr:row>97</xdr:row>
      <xdr:rowOff>164465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496300" y="16211550"/>
          <a:ext cx="7239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71755</xdr:rowOff>
    </xdr:from>
    <xdr:ext cx="532765" cy="25908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9271000" y="1595945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192260" y="161080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97</xdr:row>
      <xdr:rowOff>164465</xdr:rowOff>
    </xdr:from>
    <xdr:to>
      <xdr:col>50</xdr:col>
      <xdr:colOff>114300</xdr:colOff>
      <xdr:row>98</xdr:row>
      <xdr:rowOff>6350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711440" y="16223615"/>
          <a:ext cx="7848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44550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34670" cy="25590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251825" y="158623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151765</xdr:rowOff>
    </xdr:from>
    <xdr:to>
      <xdr:col>45</xdr:col>
      <xdr:colOff>167640</xdr:colOff>
      <xdr:row>98</xdr:row>
      <xdr:rowOff>6350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24040" y="16210915"/>
          <a:ext cx="7874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67945</xdr:rowOff>
    </xdr:from>
    <xdr:to>
      <xdr:col>46</xdr:col>
      <xdr:colOff>38100</xdr:colOff>
      <xdr:row>97</xdr:row>
      <xdr:rowOff>169545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670800" y="16127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14605</xdr:rowOff>
    </xdr:from>
    <xdr:ext cx="53149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477125" y="15902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151765</xdr:rowOff>
    </xdr:from>
    <xdr:to>
      <xdr:col>41</xdr:col>
      <xdr:colOff>50800</xdr:colOff>
      <xdr:row>98</xdr:row>
      <xdr:rowOff>1270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149340" y="16210915"/>
          <a:ext cx="774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79375</xdr:rowOff>
    </xdr:from>
    <xdr:to>
      <xdr:col>41</xdr:col>
      <xdr:colOff>101600</xdr:colOff>
      <xdr:row>98</xdr:row>
      <xdr:rowOff>9525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873240"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3276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2425" y="15913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55880</xdr:rowOff>
    </xdr:from>
    <xdr:to>
      <xdr:col>36</xdr:col>
      <xdr:colOff>165100</xdr:colOff>
      <xdr:row>97</xdr:row>
      <xdr:rowOff>157480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098540" y="16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xdr:rowOff>
    </xdr:from>
    <xdr:ext cx="53467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5904865" y="15890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0525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3286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56400" y="168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59817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101600</xdr:rowOff>
    </xdr:from>
    <xdr:to>
      <xdr:col>55</xdr:col>
      <xdr:colOff>50800</xdr:colOff>
      <xdr:row>98</xdr:row>
      <xdr:rowOff>31750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192260" y="16160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80010</xdr:rowOff>
    </xdr:from>
    <xdr:ext cx="532765"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9271000" y="16139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113665</xdr:rowOff>
    </xdr:from>
    <xdr:to>
      <xdr:col>50</xdr:col>
      <xdr:colOff>165100</xdr:colOff>
      <xdr:row>98</xdr:row>
      <xdr:rowOff>43815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445500" y="1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34925</xdr:rowOff>
    </xdr:from>
    <xdr:ext cx="53467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251825"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127000</xdr:rowOff>
    </xdr:from>
    <xdr:to>
      <xdr:col>46</xdr:col>
      <xdr:colOff>38100</xdr:colOff>
      <xdr:row>98</xdr:row>
      <xdr:rowOff>57150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670800" y="16186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48260</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477125" y="16278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100965</xdr:rowOff>
    </xdr:from>
    <xdr:to>
      <xdr:col>41</xdr:col>
      <xdr:colOff>101600</xdr:colOff>
      <xdr:row>98</xdr:row>
      <xdr:rowOff>31115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87324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22860</xdr:rowOff>
    </xdr:from>
    <xdr:ext cx="53276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2425" y="16253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121920</xdr:rowOff>
    </xdr:from>
    <xdr:to>
      <xdr:col>36</xdr:col>
      <xdr:colOff>165100</xdr:colOff>
      <xdr:row>98</xdr:row>
      <xdr:rowOff>52070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09854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43180</xdr:rowOff>
    </xdr:from>
    <xdr:ext cx="534670" cy="25590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5904865" y="162737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167640</xdr:colOff>
      <xdr:row>25</xdr:row>
      <xdr:rowOff>31115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0960100" y="3859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0642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0642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9659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9659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97178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97178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167640</xdr:colOff>
      <xdr:row>41</xdr:row>
      <xdr:rowOff>80645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0960100" y="4653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922000" y="4469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167640</xdr:colOff>
      <xdr:row>41</xdr:row>
      <xdr:rowOff>80645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960100" y="6856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47015" cy="25146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4040" y="671957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96520</xdr:rowOff>
    </xdr:from>
    <xdr:to>
      <xdr:col>89</xdr:col>
      <xdr:colOff>167640</xdr:colOff>
      <xdr:row>39</xdr:row>
      <xdr:rowOff>96520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960100" y="65417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125730</xdr:rowOff>
    </xdr:from>
    <xdr:ext cx="531495" cy="25019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497185" y="64058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167640</xdr:colOff>
      <xdr:row>37</xdr:row>
      <xdr:rowOff>112395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0960100" y="62274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5146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497185" y="60909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167640</xdr:colOff>
      <xdr:row>35</xdr:row>
      <xdr:rowOff>128905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0960100" y="59137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209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497185" y="577659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167640</xdr:colOff>
      <xdr:row>33</xdr:row>
      <xdr:rowOff>144780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0960100" y="5599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336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497185" y="54603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167640</xdr:colOff>
      <xdr:row>31</xdr:row>
      <xdr:rowOff>161290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0960100" y="52857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21590</xdr:rowOff>
    </xdr:from>
    <xdr:ext cx="594360" cy="25146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433050" y="514604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167640</xdr:colOff>
      <xdr:row>30</xdr:row>
      <xdr:rowOff>8255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0960100" y="49676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4360" cy="25336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433050" y="48317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28</xdr:row>
      <xdr:rowOff>24765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0960100" y="4653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4360" cy="25019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433050" y="4517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41</xdr:row>
      <xdr:rowOff>80645</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0960100" y="4653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52070</xdr:rowOff>
    </xdr:from>
    <xdr:to>
      <xdr:col>85</xdr:col>
      <xdr:colOff>126365</xdr:colOff>
      <xdr:row>39</xdr:row>
      <xdr:rowOff>125095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374495" y="517652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39</xdr:row>
      <xdr:rowOff>128905</xdr:rowOff>
    </xdr:from>
    <xdr:ext cx="534670" cy="25209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4417040" y="65741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125095</xdr:rowOff>
    </xdr:from>
    <xdr:to>
      <xdr:col>86</xdr:col>
      <xdr:colOff>25400</xdr:colOff>
      <xdr:row>39</xdr:row>
      <xdr:rowOff>125095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287500" y="65703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30</xdr:row>
      <xdr:rowOff>0</xdr:rowOff>
    </xdr:from>
    <xdr:ext cx="598805" cy="25336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4417040" y="49593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dr:col>85</xdr:col>
      <xdr:colOff>38100</xdr:colOff>
      <xdr:row>31</xdr:row>
      <xdr:rowOff>52070</xdr:rowOff>
    </xdr:from>
    <xdr:to>
      <xdr:col>86</xdr:col>
      <xdr:colOff>25400</xdr:colOff>
      <xdr:row>31</xdr:row>
      <xdr:rowOff>52070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287500" y="5176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74930</xdr:rowOff>
    </xdr:from>
    <xdr:to>
      <xdr:col>85</xdr:col>
      <xdr:colOff>127000</xdr:colOff>
      <xdr:row>38</xdr:row>
      <xdr:rowOff>78105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629640" y="6355080"/>
          <a:ext cx="746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38</xdr:row>
      <xdr:rowOff>40005</xdr:rowOff>
    </xdr:from>
    <xdr:ext cx="534670" cy="25336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4417040" y="63201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61595</xdr:rowOff>
    </xdr:from>
    <xdr:to>
      <xdr:col>85</xdr:col>
      <xdr:colOff>167640</xdr:colOff>
      <xdr:row>38</xdr:row>
      <xdr:rowOff>161290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325600" y="6341745"/>
          <a:ext cx="914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74930</xdr:rowOff>
    </xdr:from>
    <xdr:to>
      <xdr:col>81</xdr:col>
      <xdr:colOff>50800</xdr:colOff>
      <xdr:row>38</xdr:row>
      <xdr:rowOff>133985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54940" y="6355080"/>
          <a:ext cx="7747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90805</xdr:rowOff>
    </xdr:from>
    <xdr:to>
      <xdr:col>81</xdr:col>
      <xdr:colOff>101600</xdr:colOff>
      <xdr:row>39</xdr:row>
      <xdr:rowOff>22225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578840" y="63709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13970</xdr:rowOff>
    </xdr:from>
    <xdr:ext cx="532765" cy="25146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08025" y="64592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38</xdr:row>
      <xdr:rowOff>93980</xdr:rowOff>
    </xdr:from>
    <xdr:to>
      <xdr:col>76</xdr:col>
      <xdr:colOff>114300</xdr:colOff>
      <xdr:row>38</xdr:row>
      <xdr:rowOff>133985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070080" y="6374130"/>
          <a:ext cx="7848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89535</xdr:rowOff>
    </xdr:from>
    <xdr:to>
      <xdr:col>76</xdr:col>
      <xdr:colOff>165100</xdr:colOff>
      <xdr:row>39</xdr:row>
      <xdr:rowOff>20955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804140" y="63696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12700</xdr:rowOff>
    </xdr:from>
    <xdr:ext cx="534670" cy="25146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10465" y="6457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93980</xdr:rowOff>
    </xdr:from>
    <xdr:to>
      <xdr:col>71</xdr:col>
      <xdr:colOff>167640</xdr:colOff>
      <xdr:row>38</xdr:row>
      <xdr:rowOff>156845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1282680" y="6374130"/>
          <a:ext cx="7874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43815</xdr:rowOff>
    </xdr:from>
    <xdr:to>
      <xdr:col>72</xdr:col>
      <xdr:colOff>38100</xdr:colOff>
      <xdr:row>38</xdr:row>
      <xdr:rowOff>143510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029440" y="63239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160020</xdr:rowOff>
    </xdr:from>
    <xdr:ext cx="531495" cy="25019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835765" y="61099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62865</xdr:rowOff>
    </xdr:from>
    <xdr:to>
      <xdr:col>67</xdr:col>
      <xdr:colOff>101600</xdr:colOff>
      <xdr:row>38</xdr:row>
      <xdr:rowOff>162560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1231880" y="6343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xdr:rowOff>
    </xdr:from>
    <xdr:ext cx="532765" cy="25146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061065" y="61264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087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60095" cy="25336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200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873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78105</xdr:rowOff>
    </xdr:from>
    <xdr:ext cx="762000" cy="25336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024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60095" cy="25336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11504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28575</xdr:rowOff>
    </xdr:from>
    <xdr:to>
      <xdr:col>85</xdr:col>
      <xdr:colOff>167640</xdr:colOff>
      <xdr:row>38</xdr:row>
      <xdr:rowOff>128270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325600" y="6308725"/>
          <a:ext cx="914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37</xdr:row>
      <xdr:rowOff>50800</xdr:rowOff>
    </xdr:from>
    <xdr:ext cx="534670" cy="250190"/>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4417040" y="61658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25400</xdr:rowOff>
    </xdr:from>
    <xdr:to>
      <xdr:col>81</xdr:col>
      <xdr:colOff>101600</xdr:colOff>
      <xdr:row>38</xdr:row>
      <xdr:rowOff>125095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578840" y="6305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140970</xdr:rowOff>
    </xdr:from>
    <xdr:ext cx="532765" cy="25146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8025" y="60909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84455</xdr:rowOff>
    </xdr:from>
    <xdr:to>
      <xdr:col>76</xdr:col>
      <xdr:colOff>165100</xdr:colOff>
      <xdr:row>39</xdr:row>
      <xdr:rowOff>17145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804140" y="6364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32385</xdr:rowOff>
    </xdr:from>
    <xdr:ext cx="534670" cy="25019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10465" y="61474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43815</xdr:rowOff>
    </xdr:from>
    <xdr:to>
      <xdr:col>72</xdr:col>
      <xdr:colOff>38100</xdr:colOff>
      <xdr:row>38</xdr:row>
      <xdr:rowOff>143510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029440" y="63239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134620</xdr:rowOff>
    </xdr:from>
    <xdr:ext cx="531495" cy="25336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35765" y="64147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107315</xdr:rowOff>
    </xdr:from>
    <xdr:to>
      <xdr:col>67</xdr:col>
      <xdr:colOff>101600</xdr:colOff>
      <xdr:row>39</xdr:row>
      <xdr:rowOff>39370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1231880" y="63874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30480</xdr:rowOff>
    </xdr:from>
    <xdr:ext cx="532765" cy="25082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061065" y="647573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167640</xdr:colOff>
      <xdr:row>45</xdr:row>
      <xdr:rowOff>31115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0960100" y="7161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0642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0642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9659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9659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97178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97178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167640</xdr:colOff>
      <xdr:row>61</xdr:row>
      <xdr:rowOff>80645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0960100" y="7955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922000" y="7771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167640</xdr:colOff>
      <xdr:row>61</xdr:row>
      <xdr:rowOff>80645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0960100" y="10158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136525</xdr:rowOff>
    </xdr:from>
    <xdr:to>
      <xdr:col>89</xdr:col>
      <xdr:colOff>167640</xdr:colOff>
      <xdr:row>58</xdr:row>
      <xdr:rowOff>136525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960100" y="97186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165100</xdr:rowOff>
    </xdr:from>
    <xdr:ext cx="247015" cy="25146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734040" y="95821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167640</xdr:colOff>
      <xdr:row>56</xdr:row>
      <xdr:rowOff>24765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960100" y="92767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53340</xdr:rowOff>
    </xdr:from>
    <xdr:ext cx="594360" cy="25019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33050" y="91401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80645</xdr:rowOff>
    </xdr:from>
    <xdr:to>
      <xdr:col>89</xdr:col>
      <xdr:colOff>167640</xdr:colOff>
      <xdr:row>53</xdr:row>
      <xdr:rowOff>80645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960100" y="8837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109220</xdr:rowOff>
    </xdr:from>
    <xdr:ext cx="594360" cy="25146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433050" y="870077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136525</xdr:rowOff>
    </xdr:from>
    <xdr:to>
      <xdr:col>89</xdr:col>
      <xdr:colOff>167640</xdr:colOff>
      <xdr:row>50</xdr:row>
      <xdr:rowOff>136525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960100" y="83978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165100</xdr:rowOff>
    </xdr:from>
    <xdr:ext cx="594360" cy="25146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433050" y="826135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48</xdr:row>
      <xdr:rowOff>24765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0960100" y="7955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4360" cy="25019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433050" y="7819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61</xdr:row>
      <xdr:rowOff>80645</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0960100" y="7955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126365</xdr:colOff>
      <xdr:row>57</xdr:row>
      <xdr:rowOff>138430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374495" y="8440420"/>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57</xdr:row>
      <xdr:rowOff>142240</xdr:rowOff>
    </xdr:from>
    <xdr:ext cx="534670" cy="25146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4417040" y="95592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138430</xdr:rowOff>
    </xdr:from>
    <xdr:to>
      <xdr:col>86</xdr:col>
      <xdr:colOff>25400</xdr:colOff>
      <xdr:row>57</xdr:row>
      <xdr:rowOff>138430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287500" y="9555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49</xdr:row>
      <xdr:rowOff>128905</xdr:rowOff>
    </xdr:from>
    <xdr:ext cx="598805" cy="25209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4417040" y="822515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287500" y="8440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160020</xdr:rowOff>
    </xdr:from>
    <xdr:to>
      <xdr:col>85</xdr:col>
      <xdr:colOff>127000</xdr:colOff>
      <xdr:row>57</xdr:row>
      <xdr:rowOff>12700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629640" y="9411970"/>
          <a:ext cx="746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55</xdr:row>
      <xdr:rowOff>66040</xdr:rowOff>
    </xdr:from>
    <xdr:ext cx="534670" cy="25146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4417040" y="91528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43180</xdr:rowOff>
    </xdr:from>
    <xdr:to>
      <xdr:col>85</xdr:col>
      <xdr:colOff>167640</xdr:colOff>
      <xdr:row>56</xdr:row>
      <xdr:rowOff>142875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325600" y="9295130"/>
          <a:ext cx="914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18415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54940" y="9411970"/>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92075</xdr:rowOff>
    </xdr:from>
    <xdr:to>
      <xdr:col>81</xdr:col>
      <xdr:colOff>101600</xdr:colOff>
      <xdr:row>57</xdr:row>
      <xdr:rowOff>23495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578840" y="93440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39370</xdr:rowOff>
    </xdr:from>
    <xdr:ext cx="532765" cy="25336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8025" y="91262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57</xdr:row>
      <xdr:rowOff>12065</xdr:rowOff>
    </xdr:from>
    <xdr:to>
      <xdr:col>76</xdr:col>
      <xdr:colOff>114300</xdr:colOff>
      <xdr:row>57</xdr:row>
      <xdr:rowOff>18415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070080" y="9429115"/>
          <a:ext cx="7848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52705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804140" y="93726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69215</xdr:rowOff>
    </xdr:from>
    <xdr:ext cx="534670" cy="25146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10465" y="91560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12065</xdr:rowOff>
    </xdr:from>
    <xdr:to>
      <xdr:col>71</xdr:col>
      <xdr:colOff>167640</xdr:colOff>
      <xdr:row>57</xdr:row>
      <xdr:rowOff>30480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282680" y="9429115"/>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100330</xdr:rowOff>
    </xdr:from>
    <xdr:to>
      <xdr:col>72</xdr:col>
      <xdr:colOff>38100</xdr:colOff>
      <xdr:row>57</xdr:row>
      <xdr:rowOff>32385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029440" y="935228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48895</xdr:rowOff>
    </xdr:from>
    <xdr:ext cx="531495" cy="25146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835765" y="91357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146050</xdr:rowOff>
    </xdr:from>
    <xdr:to>
      <xdr:col>67</xdr:col>
      <xdr:colOff>101600</xdr:colOff>
      <xdr:row>57</xdr:row>
      <xdr:rowOff>77470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231880" y="93980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93980</xdr:rowOff>
    </xdr:from>
    <xdr:ext cx="532765"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061065" y="918083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087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60095"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6200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873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78105</xdr:rowOff>
    </xdr:from>
    <xdr:ext cx="762000" cy="25336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024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60095" cy="25336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11504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130175</xdr:rowOff>
    </xdr:from>
    <xdr:to>
      <xdr:col>85</xdr:col>
      <xdr:colOff>167640</xdr:colOff>
      <xdr:row>57</xdr:row>
      <xdr:rowOff>61595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325600" y="9382125"/>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56</xdr:row>
      <xdr:rowOff>109220</xdr:rowOff>
    </xdr:from>
    <xdr:ext cx="534670" cy="25146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4417040" y="9361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109855</xdr:rowOff>
    </xdr:from>
    <xdr:to>
      <xdr:col>81</xdr:col>
      <xdr:colOff>101600</xdr:colOff>
      <xdr:row>57</xdr:row>
      <xdr:rowOff>41275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578840" y="93618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33020</xdr:rowOff>
    </xdr:from>
    <xdr:ext cx="532765" cy="25082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8025" y="945007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136525</xdr:rowOff>
    </xdr:from>
    <xdr:to>
      <xdr:col>76</xdr:col>
      <xdr:colOff>165100</xdr:colOff>
      <xdr:row>57</xdr:row>
      <xdr:rowOff>68580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804140" y="93884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59690</xdr:rowOff>
    </xdr:from>
    <xdr:ext cx="534670" cy="25209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10465" y="94767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129540</xdr:rowOff>
    </xdr:from>
    <xdr:to>
      <xdr:col>72</xdr:col>
      <xdr:colOff>38100</xdr:colOff>
      <xdr:row>57</xdr:row>
      <xdr:rowOff>61595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029440" y="93814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52705</xdr:rowOff>
    </xdr:from>
    <xdr:ext cx="531495" cy="25019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35765" y="94697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149225</xdr:rowOff>
    </xdr:from>
    <xdr:to>
      <xdr:col>67</xdr:col>
      <xdr:colOff>101600</xdr:colOff>
      <xdr:row>57</xdr:row>
      <xdr:rowOff>80010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231880" y="94011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71755</xdr:rowOff>
    </xdr:from>
    <xdr:ext cx="532765" cy="25146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061065" y="948880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167640</xdr:colOff>
      <xdr:row>65</xdr:row>
      <xdr:rowOff>31115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0960100" y="10463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0642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0642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9659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9659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97178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97178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167640</xdr:colOff>
      <xdr:row>81</xdr:row>
      <xdr:rowOff>80645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0960100" y="11257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922000" y="11073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167640</xdr:colOff>
      <xdr:row>81</xdr:row>
      <xdr:rowOff>80645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0960100" y="13460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167640</xdr:colOff>
      <xdr:row>78</xdr:row>
      <xdr:rowOff>136525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0960100" y="130206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7015" cy="25146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4040" y="128841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167640</xdr:colOff>
      <xdr:row>76</xdr:row>
      <xdr:rowOff>24765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960100" y="125787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53340</xdr:rowOff>
    </xdr:from>
    <xdr:ext cx="594360" cy="25019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433050" y="124421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167640</xdr:colOff>
      <xdr:row>73</xdr:row>
      <xdr:rowOff>80645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960100" y="12139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109220</xdr:rowOff>
    </xdr:from>
    <xdr:ext cx="594360" cy="25146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433050" y="1200277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167640</xdr:colOff>
      <xdr:row>70</xdr:row>
      <xdr:rowOff>136525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960100" y="116998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94360" cy="25146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433050" y="1156335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68</xdr:row>
      <xdr:rowOff>24765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0960100" y="11257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4360" cy="25019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433050" y="11121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81</xdr:row>
      <xdr:rowOff>80645</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0960100" y="11257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84455</xdr:rowOff>
    </xdr:from>
    <xdr:to>
      <xdr:col>85</xdr:col>
      <xdr:colOff>126365</xdr:colOff>
      <xdr:row>78</xdr:row>
      <xdr:rowOff>136525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374495" y="1181290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78</xdr:row>
      <xdr:rowOff>159385</xdr:rowOff>
    </xdr:from>
    <xdr:ext cx="249555" cy="25019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4417040" y="1304353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287500" y="13020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70</xdr:row>
      <xdr:rowOff>32385</xdr:rowOff>
    </xdr:from>
    <xdr:ext cx="598805" cy="25019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4417040" y="11595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dr:col>85</xdr:col>
      <xdr:colOff>38100</xdr:colOff>
      <xdr:row>71</xdr:row>
      <xdr:rowOff>84455</xdr:rowOff>
    </xdr:from>
    <xdr:to>
      <xdr:col>86</xdr:col>
      <xdr:colOff>25400</xdr:colOff>
      <xdr:row>71</xdr:row>
      <xdr:rowOff>84455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287500" y="118129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87630</xdr:rowOff>
    </xdr:from>
    <xdr:to>
      <xdr:col>85</xdr:col>
      <xdr:colOff>127000</xdr:colOff>
      <xdr:row>78</xdr:row>
      <xdr:rowOff>118745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629640" y="12971780"/>
          <a:ext cx="746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77</xdr:row>
      <xdr:rowOff>78105</xdr:rowOff>
    </xdr:from>
    <xdr:ext cx="469900" cy="25336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4417040" y="1279715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55880</xdr:rowOff>
    </xdr:from>
    <xdr:to>
      <xdr:col>85</xdr:col>
      <xdr:colOff>167640</xdr:colOff>
      <xdr:row>78</xdr:row>
      <xdr:rowOff>154940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325600" y="12940030"/>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87630</xdr:rowOff>
    </xdr:from>
    <xdr:to>
      <xdr:col>81</xdr:col>
      <xdr:colOff>50800</xdr:colOff>
      <xdr:row>78</xdr:row>
      <xdr:rowOff>136525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54940" y="12971780"/>
          <a:ext cx="774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142240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578840" y="12926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133350</xdr:rowOff>
    </xdr:from>
    <xdr:ext cx="469900" cy="25273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17550" y="130175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78</xdr:row>
      <xdr:rowOff>136525</xdr:rowOff>
    </xdr:from>
    <xdr:to>
      <xdr:col>76</xdr:col>
      <xdr:colOff>114300</xdr:colOff>
      <xdr:row>78</xdr:row>
      <xdr:rowOff>136525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070080" y="1302067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144145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804140" y="12928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160655</xdr:rowOff>
    </xdr:from>
    <xdr:ext cx="468630" cy="25019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42850" y="1271460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131445</xdr:rowOff>
    </xdr:from>
    <xdr:to>
      <xdr:col>71</xdr:col>
      <xdr:colOff>167640</xdr:colOff>
      <xdr:row>78</xdr:row>
      <xdr:rowOff>136525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1282680" y="12850495"/>
          <a:ext cx="7874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17145</xdr:rowOff>
    </xdr:from>
    <xdr:to>
      <xdr:col>72</xdr:col>
      <xdr:colOff>38100</xdr:colOff>
      <xdr:row>78</xdr:row>
      <xdr:rowOff>116205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029440" y="1290129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132080</xdr:rowOff>
    </xdr:from>
    <xdr:ext cx="531495" cy="25336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1835765" y="126860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26670</xdr:rowOff>
    </xdr:from>
    <xdr:to>
      <xdr:col>67</xdr:col>
      <xdr:colOff>101600</xdr:colOff>
      <xdr:row>78</xdr:row>
      <xdr:rowOff>126365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231880" y="12910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117475</xdr:rowOff>
    </xdr:from>
    <xdr:ext cx="532765" cy="25209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061065" y="13001625"/>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087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0095"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2000" y="13457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73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78105</xdr:rowOff>
    </xdr:from>
    <xdr:ext cx="762000"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0244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0095"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115040" y="13457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69850</xdr:rowOff>
    </xdr:from>
    <xdr:to>
      <xdr:col>85</xdr:col>
      <xdr:colOff>167640</xdr:colOff>
      <xdr:row>79</xdr:row>
      <xdr:rowOff>1270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325600" y="1295400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78</xdr:row>
      <xdr:rowOff>34925</xdr:rowOff>
    </xdr:from>
    <xdr:ext cx="469900" cy="25146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4417040" y="12919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38100</xdr:rowOff>
    </xdr:from>
    <xdr:to>
      <xdr:col>81</xdr:col>
      <xdr:colOff>101600</xdr:colOff>
      <xdr:row>78</xdr:row>
      <xdr:rowOff>137160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578840" y="12922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153035</xdr:rowOff>
    </xdr:from>
    <xdr:ext cx="532765" cy="25209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08025" y="12706985"/>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86995</xdr:rowOff>
    </xdr:from>
    <xdr:to>
      <xdr:col>76</xdr:col>
      <xdr:colOff>165100</xdr:colOff>
      <xdr:row>79</xdr:row>
      <xdr:rowOff>18415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804140" y="12971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79</xdr:row>
      <xdr:rowOff>10160</xdr:rowOff>
    </xdr:from>
    <xdr:ext cx="249555" cy="25146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740640" y="130594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86995</xdr:rowOff>
    </xdr:from>
    <xdr:to>
      <xdr:col>72</xdr:col>
      <xdr:colOff>38100</xdr:colOff>
      <xdr:row>79</xdr:row>
      <xdr:rowOff>18415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029440" y="129711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7650" cy="25146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55780" y="130594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81915</xdr:rowOff>
    </xdr:from>
    <xdr:to>
      <xdr:col>67</xdr:col>
      <xdr:colOff>101600</xdr:colOff>
      <xdr:row>78</xdr:row>
      <xdr:rowOff>13970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231880" y="128009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29845</xdr:rowOff>
    </xdr:from>
    <xdr:ext cx="532765" cy="25146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061065" y="1258379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167640</xdr:colOff>
      <xdr:row>85</xdr:row>
      <xdr:rowOff>31115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0960100" y="13765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0642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0642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9659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9659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97178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97178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167640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0960100" y="14559915"/>
          <a:ext cx="41275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922000" y="14375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0960100" y="1682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167640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0960100" y="163703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590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4040" y="162280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167640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0960100" y="15913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590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433050" y="157708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167640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960100" y="15455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590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433050" y="153136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167640</xdr:colOff>
      <xdr:row>90</xdr:row>
      <xdr:rowOff>136525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60100" y="150018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4360" cy="25336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433050" y="1486535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88</xdr:row>
      <xdr:rowOff>24765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960100" y="14559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4360" cy="25019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433050" y="14423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0960100" y="14559915"/>
          <a:ext cx="41275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150495</xdr:rowOff>
    </xdr:from>
    <xdr:to>
      <xdr:col>85</xdr:col>
      <xdr:colOff>126365</xdr:colOff>
      <xdr:row>98</xdr:row>
      <xdr:rowOff>53340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374495" y="151809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98</xdr:row>
      <xdr:rowOff>57150</xdr:rowOff>
    </xdr:from>
    <xdr:ext cx="534670" cy="25908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4417040" y="1628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287500" y="16283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90</xdr:row>
      <xdr:rowOff>95250</xdr:rowOff>
    </xdr:from>
    <xdr:ext cx="598805" cy="25590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4417040" y="149606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dr:col>85</xdr:col>
      <xdr:colOff>38100</xdr:colOff>
      <xdr:row>91</xdr:row>
      <xdr:rowOff>150495</xdr:rowOff>
    </xdr:from>
    <xdr:to>
      <xdr:col>86</xdr:col>
      <xdr:colOff>25400</xdr:colOff>
      <xdr:row>91</xdr:row>
      <xdr:rowOff>150495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287500" y="151809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102870</xdr:rowOff>
    </xdr:from>
    <xdr:to>
      <xdr:col>85</xdr:col>
      <xdr:colOff>127000</xdr:colOff>
      <xdr:row>96</xdr:row>
      <xdr:rowOff>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629640" y="15819120"/>
          <a:ext cx="7467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96</xdr:row>
      <xdr:rowOff>102870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4417040" y="15990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167640</xdr:colOff>
      <xdr:row>97</xdr:row>
      <xdr:rowOff>54610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325600" y="1601216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97790</xdr:rowOff>
    </xdr:from>
    <xdr:to>
      <xdr:col>81</xdr:col>
      <xdr:colOff>50800</xdr:colOff>
      <xdr:row>96</xdr:row>
      <xdr:rowOff>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54940" y="15814040"/>
          <a:ext cx="7747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132080</xdr:rowOff>
    </xdr:from>
    <xdr:to>
      <xdr:col>81</xdr:col>
      <xdr:colOff>101600</xdr:colOff>
      <xdr:row>97</xdr:row>
      <xdr:rowOff>61595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578840"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52705</xdr:rowOff>
    </xdr:from>
    <xdr:ext cx="532765" cy="25590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8025" y="1611185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95</xdr:row>
      <xdr:rowOff>97790</xdr:rowOff>
    </xdr:from>
    <xdr:to>
      <xdr:col>76</xdr:col>
      <xdr:colOff>114300</xdr:colOff>
      <xdr:row>96</xdr:row>
      <xdr:rowOff>17780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070080" y="15814040"/>
          <a:ext cx="7848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80414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64135</xdr:rowOff>
    </xdr:from>
    <xdr:ext cx="534670" cy="25590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10465" y="161232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170815</xdr:rowOff>
    </xdr:from>
    <xdr:to>
      <xdr:col>71</xdr:col>
      <xdr:colOff>167640</xdr:colOff>
      <xdr:row>96</xdr:row>
      <xdr:rowOff>17780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1282680" y="15715615"/>
          <a:ext cx="7874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163830</xdr:rowOff>
    </xdr:from>
    <xdr:to>
      <xdr:col>72</xdr:col>
      <xdr:colOff>38100</xdr:colOff>
      <xdr:row>97</xdr:row>
      <xdr:rowOff>93980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029440" y="16051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85090</xdr:rowOff>
    </xdr:from>
    <xdr:ext cx="53149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835765" y="16144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156845</xdr:rowOff>
    </xdr:from>
    <xdr:to>
      <xdr:col>67</xdr:col>
      <xdr:colOff>101600</xdr:colOff>
      <xdr:row>97</xdr:row>
      <xdr:rowOff>86995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231880" y="160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78105</xdr:rowOff>
    </xdr:from>
    <xdr:ext cx="532765" cy="25590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061065" y="1613725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08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62000" y="168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87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902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115040" y="168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52070</xdr:rowOff>
    </xdr:from>
    <xdr:to>
      <xdr:col>85</xdr:col>
      <xdr:colOff>167640</xdr:colOff>
      <xdr:row>95</xdr:row>
      <xdr:rowOff>153670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325600" y="1576832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94</xdr:row>
      <xdr:rowOff>74930</xdr:rowOff>
    </xdr:from>
    <xdr:ext cx="598805" cy="25590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4417040" y="156197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120650</xdr:rowOff>
    </xdr:from>
    <xdr:to>
      <xdr:col>81</xdr:col>
      <xdr:colOff>101600</xdr:colOff>
      <xdr:row>96</xdr:row>
      <xdr:rowOff>50800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578840" y="158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67310</xdr:rowOff>
    </xdr:from>
    <xdr:ext cx="5969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375640" y="156121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46355</xdr:rowOff>
    </xdr:from>
    <xdr:to>
      <xdr:col>76</xdr:col>
      <xdr:colOff>165100</xdr:colOff>
      <xdr:row>95</xdr:row>
      <xdr:rowOff>147955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804140" y="157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164465</xdr:rowOff>
    </xdr:from>
    <xdr:ext cx="5969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78080" y="155378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138430</xdr:rowOff>
    </xdr:from>
    <xdr:to>
      <xdr:col>72</xdr:col>
      <xdr:colOff>38100</xdr:colOff>
      <xdr:row>96</xdr:row>
      <xdr:rowOff>68580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029440" y="15854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85090</xdr:rowOff>
    </xdr:from>
    <xdr:ext cx="5969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1803380" y="156298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120650</xdr:rowOff>
    </xdr:from>
    <xdr:to>
      <xdr:col>67</xdr:col>
      <xdr:colOff>101600</xdr:colOff>
      <xdr:row>95</xdr:row>
      <xdr:rowOff>50165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231880" y="15665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66675</xdr:rowOff>
    </xdr:from>
    <xdr:ext cx="596900" cy="25590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028680" y="1544002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093440" y="3859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2204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2204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09928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09928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10512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10512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093440" y="4653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980" cy="2203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078200" y="4469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093440" y="6856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093440" y="6541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7015" cy="25019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890240" y="640588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093440" y="6227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140970</xdr:rowOff>
    </xdr:from>
    <xdr:ext cx="530225" cy="25146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630525" y="609092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093440" y="59137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156845</xdr:rowOff>
    </xdr:from>
    <xdr:ext cx="530225" cy="25209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630525" y="577659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093440" y="5599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30225" cy="25336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630525" y="546036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093440" y="52857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30225" cy="25146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630525" y="514604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093440" y="4967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0225" cy="25336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630525" y="48317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093440" y="4653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0225" cy="25019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630525" y="451739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6093440" y="4653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xdr:rowOff>
    </xdr:from>
    <xdr:to>
      <xdr:col>116</xdr:col>
      <xdr:colOff>62865</xdr:colOff>
      <xdr:row>39</xdr:row>
      <xdr:rowOff>96520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507835" y="497332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119380</xdr:rowOff>
    </xdr:from>
    <xdr:ext cx="249555" cy="25209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19560540" y="65646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443700" y="65417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670" cy="25209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19560540" y="47580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dr:col>115</xdr:col>
      <xdr:colOff>165100</xdr:colOff>
      <xdr:row>30</xdr:row>
      <xdr:rowOff>13970</xdr:rowOff>
    </xdr:from>
    <xdr:to>
      <xdr:col>116</xdr:col>
      <xdr:colOff>152400</xdr:colOff>
      <xdr:row>30</xdr:row>
      <xdr:rowOff>13970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443700" y="4973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39</xdr:row>
      <xdr:rowOff>96520</xdr:rowOff>
    </xdr:from>
    <xdr:to>
      <xdr:col>116</xdr:col>
      <xdr:colOff>63500</xdr:colOff>
      <xdr:row>39</xdr:row>
      <xdr:rowOff>96520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775680" y="654177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39370</xdr:rowOff>
    </xdr:from>
    <xdr:ext cx="378460" cy="25336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19560540" y="631952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17145</xdr:rowOff>
    </xdr:from>
    <xdr:to>
      <xdr:col>116</xdr:col>
      <xdr:colOff>114300</xdr:colOff>
      <xdr:row>39</xdr:row>
      <xdr:rowOff>116205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58940" y="6462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167640</xdr:colOff>
      <xdr:row>39</xdr:row>
      <xdr:rowOff>96520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988280" y="654177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15240</xdr:rowOff>
    </xdr:from>
    <xdr:to>
      <xdr:col>112</xdr:col>
      <xdr:colOff>38100</xdr:colOff>
      <xdr:row>39</xdr:row>
      <xdr:rowOff>114300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735040" y="646049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130175</xdr:rowOff>
    </xdr:from>
    <xdr:ext cx="469900" cy="25082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73750" y="62452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213580" y="65417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22225</xdr:rowOff>
    </xdr:from>
    <xdr:to>
      <xdr:col>107</xdr:col>
      <xdr:colOff>101600</xdr:colOff>
      <xdr:row>39</xdr:row>
      <xdr:rowOff>121920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7937480" y="6467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137795</xdr:rowOff>
    </xdr:from>
    <xdr:ext cx="378460" cy="25336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821910" y="62528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39</xdr:row>
      <xdr:rowOff>96520</xdr:rowOff>
    </xdr:from>
    <xdr:to>
      <xdr:col>102</xdr:col>
      <xdr:colOff>114300</xdr:colOff>
      <xdr:row>39</xdr:row>
      <xdr:rowOff>96520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428720" y="654177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38735</xdr:rowOff>
    </xdr:from>
    <xdr:to>
      <xdr:col>102</xdr:col>
      <xdr:colOff>165100</xdr:colOff>
      <xdr:row>39</xdr:row>
      <xdr:rowOff>137795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162780" y="6483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153670</xdr:rowOff>
    </xdr:from>
    <xdr:ext cx="377190" cy="25209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047210" y="6268720"/>
          <a:ext cx="377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6388080" y="649287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162560</xdr:rowOff>
    </xdr:from>
    <xdr:ext cx="247650" cy="25082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314420" y="6277610"/>
          <a:ext cx="247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421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78105</xdr:rowOff>
    </xdr:from>
    <xdr:ext cx="762000" cy="25336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6080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60095"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82064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0459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78105</xdr:rowOff>
    </xdr:from>
    <xdr:ext cx="762000" cy="25336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26108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58940" y="649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163195</xdr:rowOff>
    </xdr:from>
    <xdr:ext cx="249555" cy="25019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19560540" y="644334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146685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735040" y="649287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137795</xdr:rowOff>
    </xdr:from>
    <xdr:ext cx="247650" cy="25336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661380" y="658304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937480" y="649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47650" cy="25336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886680" y="658304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162780" y="649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39</xdr:row>
      <xdr:rowOff>137795</xdr:rowOff>
    </xdr:from>
    <xdr:ext cx="249555" cy="25336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099280" y="65830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6388080" y="649287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137795</xdr:rowOff>
    </xdr:from>
    <xdr:ext cx="247650" cy="25336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314420" y="658304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093440" y="7161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2204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2204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09928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09928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10512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10512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093440" y="7955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980" cy="2203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078200" y="7771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093440" y="1015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093440" y="9058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7015" cy="25146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5890240" y="89217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093440" y="7955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7015" cy="25019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5890240" y="781939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6093440" y="7955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07835" y="905827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146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19560540" y="909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443700" y="9058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146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19560540" y="87668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443700" y="9058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54</xdr:row>
      <xdr:rowOff>136525</xdr:rowOff>
    </xdr:from>
    <xdr:to>
      <xdr:col>116</xdr:col>
      <xdr:colOff>63500</xdr:colOff>
      <xdr:row>54</xdr:row>
      <xdr:rowOff>136525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775680" y="905827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5146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19560540" y="898779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58940" y="90087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167640</xdr:colOff>
      <xdr:row>54</xdr:row>
      <xdr:rowOff>136525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988280" y="905827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735040" y="90087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146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661380" y="90970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213580" y="905827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7937480" y="90087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146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86680" y="90970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54</xdr:row>
      <xdr:rowOff>136525</xdr:rowOff>
    </xdr:from>
    <xdr:to>
      <xdr:col>102</xdr:col>
      <xdr:colOff>114300</xdr:colOff>
      <xdr:row>54</xdr:row>
      <xdr:rowOff>136525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428720" y="905827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162780" y="90087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55</xdr:row>
      <xdr:rowOff>10160</xdr:rowOff>
    </xdr:from>
    <xdr:ext cx="249555" cy="25146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099280" y="909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6388080" y="90087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146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314420" y="90970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421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78105</xdr:rowOff>
    </xdr:from>
    <xdr:ext cx="762000" cy="25336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6080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60095" cy="25336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82064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0459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26108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58940" y="9008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5019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19560540" y="88785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735040" y="90087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7650" cy="25146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661380" y="879157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937480" y="9008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7650" cy="25146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886680" y="879157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162780" y="9008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53</xdr:row>
      <xdr:rowOff>34925</xdr:rowOff>
    </xdr:from>
    <xdr:ext cx="249555" cy="25146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099280" y="879157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6388080" y="90087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7650" cy="25146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314420" y="879157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70560" y="172085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70560" y="17272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695960" y="175260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本町における目的別の住民一人あたりのコストは、地理的条件（面積が広大かつ過疎地域）が起因となり、引き続き衛生費、農林水産業費、公債費が類似団体平均と比較して大きくなっている。</a:t>
          </a:r>
        </a:p>
        <a:p>
          <a:r>
            <a:rPr kumimoji="1" lang="ja-JP" altLang="en-US" sz="1300">
              <a:latin typeface="ＭＳ Ｐゴシック"/>
              <a:ea typeface="ＭＳ Ｐゴシック"/>
            </a:rPr>
            <a:t>　衛生費については、上下水道や病院において、過疎地域であることから十分な料金収入が見込めず、財源を公営企業債に依存せざるを得ない状況にあるため、それらに充当する補助金や繰出金によるものである。</a:t>
          </a:r>
        </a:p>
        <a:p>
          <a:r>
            <a:rPr kumimoji="1" lang="ja-JP" altLang="en-US" sz="1300">
              <a:latin typeface="ＭＳ Ｐゴシック"/>
              <a:ea typeface="ＭＳ Ｐゴシック"/>
            </a:rPr>
            <a:t>　農林水産業費は、丹波ブランドを代表する特産物の生産維持のため、施設整備支援や後継者育成支援を実施していることによるものである。</a:t>
          </a:r>
        </a:p>
        <a:p>
          <a:r>
            <a:rPr kumimoji="1" lang="ja-JP" altLang="en-US" sz="1300">
              <a:latin typeface="ＭＳ Ｐゴシック"/>
              <a:ea typeface="ＭＳ Ｐゴシック"/>
            </a:rPr>
            <a:t>　公債費は、地理的条件による不利や格差を補うために、必要な事業は単独でも実施せざるを得ない状況であり、自主財源が乏しいことから財源の大部分を地方債により賄っていることによるものである。</a:t>
          </a:r>
        </a:p>
        <a:p>
          <a:r>
            <a:rPr kumimoji="1" lang="ja-JP" altLang="en-US" sz="1300">
              <a:latin typeface="ＭＳ Ｐゴシック"/>
              <a:ea typeface="ＭＳ Ｐゴシック"/>
            </a:rPr>
            <a:t>　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743585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896620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7080" y="10066655"/>
          <a:ext cx="69659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896620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7080" y="10811510"/>
          <a:ext cx="69659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896620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7080" y="11800840"/>
          <a:ext cx="696595" cy="0"/>
        </a:xfrm>
        <a:prstGeom prst="line">
          <a:avLst/>
        </a:prstGeom>
        <a:noFill/>
        <a:ln w="38100">
          <a:solidFill>
            <a:srgbClr val="FF0000"/>
          </a:solidFill>
          <a:round/>
          <a:headEnd/>
          <a:tailEnd/>
        </a:ln>
      </xdr:spPr>
    </xdr:sp>
    <xdr:clientData/>
  </xdr:twoCellAnchor>
  <xdr:twoCellAnchor>
    <xdr:from>
      <xdr:col>1</xdr:col>
      <xdr:colOff>447040</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4095" y="11706225"/>
          <a:ext cx="191135"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20605" y="9601835"/>
          <a:ext cx="54171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2060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744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7055" y="9591675"/>
          <a:ext cx="40132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20835" y="285750"/>
          <a:ext cx="23120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23065" y="285750"/>
          <a:ext cx="34759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403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543560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83165" y="9933940"/>
          <a:ext cx="50736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a:ea typeface="ＭＳ ゴシック"/>
              <a:cs typeface="+mn-cs"/>
            </a:rPr>
            <a:t>本町は、歳入に占める地方交付税及びその振替措置である臨時財政対策債の構成比が極めて高く、財政状況は地方交付税等の増減が如実に反映される状況</a:t>
          </a:r>
          <a:r>
            <a:rPr lang="ja-JP" altLang="en-US" sz="1400" b="0" i="0" baseline="0">
              <a:solidFill>
                <a:schemeClr val="dk1"/>
              </a:solidFill>
              <a:effectLst/>
              <a:latin typeface="ＭＳ ゴシック"/>
              <a:ea typeface="ＭＳ ゴシック"/>
              <a:cs typeface="+mn-cs"/>
            </a:rPr>
            <a:t>に</a:t>
          </a:r>
          <a:r>
            <a:rPr lang="ja-JP" altLang="ja-JP" sz="14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r>
            <a:rPr lang="ja-JP" altLang="ja-JP" sz="1400" b="0" i="0" baseline="0">
              <a:solidFill>
                <a:schemeClr val="dk1"/>
              </a:solidFill>
              <a:effectLst/>
              <a:latin typeface="ＭＳ ゴシック"/>
              <a:ea typeface="ＭＳ ゴシック"/>
              <a:cs typeface="+mn-cs"/>
            </a:rPr>
            <a:t>　標準財政規模比で</a:t>
          </a:r>
          <a:r>
            <a:rPr lang="en-US" altLang="ja-JP" sz="1400" b="0" i="0" baseline="0">
              <a:solidFill>
                <a:schemeClr val="dk1"/>
              </a:solidFill>
              <a:effectLst/>
              <a:latin typeface="ＭＳ ゴシック"/>
              <a:ea typeface="ＭＳ ゴシック"/>
              <a:cs typeface="+mn-cs"/>
            </a:rPr>
            <a:t>20</a:t>
          </a:r>
          <a:r>
            <a:rPr lang="ja-JP" altLang="ja-JP" sz="14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6045"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2085"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5164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9320"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4580"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660" y="657225"/>
          <a:ext cx="397573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9395"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a:ea typeface="ＭＳ ゴシック"/>
              <a:cs typeface="+mn-cs"/>
            </a:rPr>
            <a:t>　一般会計の実質収支については、地方交付税等の動向に大きく左右されるところである。</a:t>
          </a:r>
          <a:endParaRPr lang="ja-JP" altLang="ja-JP" sz="1400">
            <a:effectLst/>
            <a:latin typeface="ＭＳ ゴシック"/>
            <a:ea typeface="ＭＳ ゴシック"/>
          </a:endParaRPr>
        </a:p>
        <a:p>
          <a:r>
            <a:rPr lang="ja-JP" altLang="ja-JP" sz="1400" b="0" i="0" baseline="0">
              <a:solidFill>
                <a:schemeClr val="dk1"/>
              </a:solidFill>
              <a:effectLst/>
              <a:latin typeface="ＭＳ ゴシック"/>
              <a:ea typeface="ＭＳ ゴシック"/>
              <a:cs typeface="+mn-cs"/>
            </a:rPr>
            <a:t>　全会計で赤字額を計上することは無い状況が続いているが、料金体系の見直しや業務効率化等により一般会計からの繰入金に過度に依存しない財政運営に取り組む必要がある。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547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547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547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547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547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547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5470"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5470"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547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547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30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240" y="190500"/>
          <a:ext cx="222504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09805" y="190500"/>
          <a:ext cx="33528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660" y="7591425"/>
          <a:ext cx="670687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0185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0185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0185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0185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0185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0185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018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018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0185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6377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0205" y="7600315"/>
          <a:ext cx="397129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0205" y="7591425"/>
          <a:ext cx="79438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683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56515</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24030" y="7934325"/>
          <a:ext cx="370459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算入公債費については、過疎債や合併特例債等、交付税の算定の基礎となる基準財政需要額への算入率の高い地方債を主に活用している。</a:t>
          </a:r>
        </a:p>
        <a:p>
          <a:r>
            <a:rPr kumimoji="1" lang="ja-JP" altLang="en-US" sz="1400">
              <a:latin typeface="ＭＳ ゴシック"/>
              <a:ea typeface="ＭＳ ゴシック"/>
            </a:rPr>
            <a:t>　</a:t>
          </a:r>
          <a:r>
            <a:rPr lang="ja-JP" altLang="en-US" sz="1400" b="0" i="0" baseline="0">
              <a:solidFill>
                <a:schemeClr val="dk1"/>
              </a:solidFill>
              <a:effectLst/>
              <a:latin typeface="ＭＳ ゴシック"/>
              <a:ea typeface="ＭＳ ゴシック"/>
              <a:cs typeface="+mn-cs"/>
            </a:rPr>
            <a:t>しかしながら、</a:t>
          </a:r>
          <a:r>
            <a:rPr lang="ja-JP" altLang="ja-JP" sz="14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400" b="0" i="0" baseline="0">
              <a:solidFill>
                <a:schemeClr val="dk1"/>
              </a:solidFill>
              <a:effectLst/>
              <a:latin typeface="ＭＳ ゴシック"/>
              <a:ea typeface="ＭＳ ゴシック"/>
              <a:cs typeface="+mn-cs"/>
            </a:rPr>
            <a:t>い、増加傾向となる</a:t>
          </a:r>
          <a:r>
            <a:rPr lang="ja-JP" altLang="ja-JP" sz="1400">
              <a:solidFill>
                <a:schemeClr val="tx1"/>
              </a:solidFill>
              <a:effectLst/>
              <a:latin typeface="ＭＳ ゴシック"/>
              <a:ea typeface="ＭＳ ゴシック"/>
              <a:cs typeface="+mn-cs"/>
            </a:rPr>
            <a:t>ことから繰上償還を実施しており、令和元年度（平成31年度）には約5億円、令和3・5年度には各約2億円、令和6年度以降においても計画的な繰上償還を実施し、財政健全化に努める。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660" y="12411075"/>
          <a:ext cx="670687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0205" y="12420600"/>
          <a:ext cx="39992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24970" y="12411075"/>
          <a:ext cx="72326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05615" y="12630785"/>
          <a:ext cx="379158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3210" y="7572375"/>
          <a:ext cx="418846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2265" y="7604125"/>
          <a:ext cx="223774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88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88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88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88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88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88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88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88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88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88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88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8075"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9840"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05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589915</xdr:colOff>
      <xdr:row>1</xdr:row>
      <xdr:rowOff>47625</xdr:rowOff>
    </xdr:from>
    <xdr:to>
      <xdr:col>13</xdr:col>
      <xdr:colOff>629285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281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172085</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5210" y="238125"/>
          <a:ext cx="3426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660" y="7591425"/>
          <a:ext cx="537210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960" y="705485"/>
          <a:ext cx="161734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8145" y="7962900"/>
          <a:ext cx="39592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一般会計等に係る地方債の現在高については、新庁舎建設等の大型事業の実施により、地方債借入が増加したが、令和元年度に5億円、令和3・5年度に各2億円の繰上償還を実施し、抑制を図ったところである。</a:t>
          </a:r>
        </a:p>
        <a:p>
          <a:r>
            <a:rPr kumimoji="1" lang="ja-JP" altLang="en-US" sz="1400">
              <a:latin typeface="ＭＳ ゴシック"/>
              <a:ea typeface="ＭＳ ゴシック"/>
            </a:rPr>
            <a:t>　また、将来負担額から差し引かれる充当可能財源等は、決算剰余金やふるさと応援寄附金基金の積立により138百万円増加となった。</a:t>
          </a:r>
        </a:p>
        <a:p>
          <a:r>
            <a:rPr kumimoji="1" lang="ja-JP" altLang="en-US" sz="1400">
              <a:latin typeface="ＭＳ ゴシック"/>
              <a:ea typeface="ＭＳ ゴシック"/>
            </a:rPr>
            <a:t>　引き続き、将来世代に過度な負担の先送りがないように財政運営に取り組む。</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64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64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10056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7055" y="11934825"/>
          <a:ext cx="6526530"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2631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1409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1010920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662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64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26315"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2631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基金全体では、67百万円の減となった。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減債基金を活用して、令和元年度から令和11年度までに計150百万円の地方債の繰上償還を実施することとしている。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中長期的な見通しでは、収支不足の補てんのため、財政調整基金から繰入を経常的に行う必要があると見込んでおり、事業の縮小・廃止やふるさと応援寄附金の強化等により、積立金の確保に努める。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1013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26315"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2631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lang="ja-JP" altLang="en-US" sz="1300">
              <a:latin typeface="ＭＳ ゴシック"/>
              <a:ea typeface="ＭＳ ゴシック"/>
            </a:rPr>
            <a:t>生活環境、産業基盤等地域基盤の強化等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kumimoji="1" lang="ja-JP" altLang="ja-JP" sz="1300">
              <a:solidFill>
                <a:schemeClr val="dk1"/>
              </a:solidFill>
              <a:effectLst/>
              <a:latin typeface="ＭＳ ゴシック"/>
              <a:ea typeface="ＭＳ ゴシック"/>
              <a:cs typeface="+mn-cs"/>
            </a:rPr>
            <a:t>：令和5年度の普通交付税等を活用し35百万円積み立て、</a:t>
          </a:r>
          <a:r>
            <a:rPr kumimoji="1" lang="ja-JP" altLang="en-US" sz="1300">
              <a:solidFill>
                <a:schemeClr val="dk1"/>
              </a:solidFill>
              <a:effectLst/>
              <a:latin typeface="ＭＳ ゴシック"/>
              <a:ea typeface="ＭＳ ゴシック"/>
              <a:cs typeface="+mn-cs"/>
            </a:rPr>
            <a:t>新町まちづくり計画に基づくソフト事業に充てるため170百万円取り崩したことにより、135百万円減少した。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ふるさと応援寄附金基金：ふるさと納税による寄附金を357百万円積み立て、地域の活性化など寄附金の指定事業に充てるため220百万円取り崩したことにより137百万円増加した。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過疎地域持続的発展特別基金：町有施設の除却事業及び長寿命化計画の策定事業に充てるため、16百万円取り崩した。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ふるさと応援寄附金基金は、寄附金が指定した事業に応じて活用予定。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過疎地域持続的発展特別基金は、町有施設の除却事業等安心安全確保に資する事業の財源に活用予定。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1013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26315"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2631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決算剰余金を117百万円積立てたことにより、増加となった。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収支不足の補てんのため、財政調整基金から繰入を経常的に行う必要があると見込んでいる。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1013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26315"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2631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繰上償還の実施のため197百万円を取崩し、令和5年度の普通交付税等を活用し30百万円の積立を行った。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令和元年度から令和11年度までに合計150百万円の繰上償還を実施することとしている。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1013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136</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137</v>
      </c>
      <c r="C2" s="3"/>
      <c r="D2" s="10"/>
    </row>
    <row r="3" spans="1:119" ht="18.75" customHeight="1" x14ac:dyDescent="0.15">
      <c r="A3" s="2"/>
      <c r="B3" s="379" t="s">
        <v>139</v>
      </c>
      <c r="C3" s="380"/>
      <c r="D3" s="380"/>
      <c r="E3" s="381"/>
      <c r="F3" s="381"/>
      <c r="G3" s="381"/>
      <c r="H3" s="381"/>
      <c r="I3" s="381"/>
      <c r="J3" s="381"/>
      <c r="K3" s="381"/>
      <c r="L3" s="381" t="s">
        <v>142</v>
      </c>
      <c r="M3" s="381"/>
      <c r="N3" s="381"/>
      <c r="O3" s="381"/>
      <c r="P3" s="381"/>
      <c r="Q3" s="381"/>
      <c r="R3" s="387"/>
      <c r="S3" s="387"/>
      <c r="T3" s="387"/>
      <c r="U3" s="387"/>
      <c r="V3" s="388"/>
      <c r="W3" s="392" t="s">
        <v>145</v>
      </c>
      <c r="X3" s="393"/>
      <c r="Y3" s="393"/>
      <c r="Z3" s="393"/>
      <c r="AA3" s="393"/>
      <c r="AB3" s="380"/>
      <c r="AC3" s="387" t="s">
        <v>147</v>
      </c>
      <c r="AD3" s="393"/>
      <c r="AE3" s="393"/>
      <c r="AF3" s="393"/>
      <c r="AG3" s="393"/>
      <c r="AH3" s="393"/>
      <c r="AI3" s="393"/>
      <c r="AJ3" s="393"/>
      <c r="AK3" s="393"/>
      <c r="AL3" s="397"/>
      <c r="AM3" s="392" t="s">
        <v>149</v>
      </c>
      <c r="AN3" s="393"/>
      <c r="AO3" s="393"/>
      <c r="AP3" s="393"/>
      <c r="AQ3" s="393"/>
      <c r="AR3" s="393"/>
      <c r="AS3" s="393"/>
      <c r="AT3" s="393"/>
      <c r="AU3" s="393"/>
      <c r="AV3" s="393"/>
      <c r="AW3" s="393"/>
      <c r="AX3" s="397"/>
      <c r="AY3" s="420" t="s">
        <v>8</v>
      </c>
      <c r="AZ3" s="421"/>
      <c r="BA3" s="421"/>
      <c r="BB3" s="421"/>
      <c r="BC3" s="421"/>
      <c r="BD3" s="421"/>
      <c r="BE3" s="421"/>
      <c r="BF3" s="421"/>
      <c r="BG3" s="421"/>
      <c r="BH3" s="421"/>
      <c r="BI3" s="421"/>
      <c r="BJ3" s="421"/>
      <c r="BK3" s="421"/>
      <c r="BL3" s="421"/>
      <c r="BM3" s="546"/>
      <c r="BN3" s="392" t="s">
        <v>153</v>
      </c>
      <c r="BO3" s="393"/>
      <c r="BP3" s="393"/>
      <c r="BQ3" s="393"/>
      <c r="BR3" s="393"/>
      <c r="BS3" s="393"/>
      <c r="BT3" s="393"/>
      <c r="BU3" s="397"/>
      <c r="BV3" s="392" t="s">
        <v>17</v>
      </c>
      <c r="BW3" s="393"/>
      <c r="BX3" s="393"/>
      <c r="BY3" s="393"/>
      <c r="BZ3" s="393"/>
      <c r="CA3" s="393"/>
      <c r="CB3" s="393"/>
      <c r="CC3" s="397"/>
      <c r="CD3" s="420" t="s">
        <v>8</v>
      </c>
      <c r="CE3" s="421"/>
      <c r="CF3" s="421"/>
      <c r="CG3" s="421"/>
      <c r="CH3" s="421"/>
      <c r="CI3" s="421"/>
      <c r="CJ3" s="421"/>
      <c r="CK3" s="421"/>
      <c r="CL3" s="421"/>
      <c r="CM3" s="421"/>
      <c r="CN3" s="421"/>
      <c r="CO3" s="421"/>
      <c r="CP3" s="421"/>
      <c r="CQ3" s="421"/>
      <c r="CR3" s="421"/>
      <c r="CS3" s="546"/>
      <c r="CT3" s="392" t="s">
        <v>154</v>
      </c>
      <c r="CU3" s="393"/>
      <c r="CV3" s="393"/>
      <c r="CW3" s="393"/>
      <c r="CX3" s="393"/>
      <c r="CY3" s="393"/>
      <c r="CZ3" s="393"/>
      <c r="DA3" s="397"/>
      <c r="DB3" s="392" t="s">
        <v>156</v>
      </c>
      <c r="DC3" s="393"/>
      <c r="DD3" s="393"/>
      <c r="DE3" s="393"/>
      <c r="DF3" s="393"/>
      <c r="DG3" s="393"/>
      <c r="DH3" s="393"/>
      <c r="DI3" s="397"/>
    </row>
    <row r="4" spans="1:119" ht="18.75" customHeight="1" x14ac:dyDescent="0.15">
      <c r="A4" s="2"/>
      <c r="B4" s="382"/>
      <c r="C4" s="383"/>
      <c r="D4" s="383"/>
      <c r="E4" s="384"/>
      <c r="F4" s="384"/>
      <c r="G4" s="384"/>
      <c r="H4" s="384"/>
      <c r="I4" s="384"/>
      <c r="J4" s="384"/>
      <c r="K4" s="384"/>
      <c r="L4" s="384"/>
      <c r="M4" s="384"/>
      <c r="N4" s="384"/>
      <c r="O4" s="384"/>
      <c r="P4" s="384"/>
      <c r="Q4" s="384"/>
      <c r="R4" s="389"/>
      <c r="S4" s="389"/>
      <c r="T4" s="389"/>
      <c r="U4" s="389"/>
      <c r="V4" s="390"/>
      <c r="W4" s="394"/>
      <c r="X4" s="395"/>
      <c r="Y4" s="395"/>
      <c r="Z4" s="395"/>
      <c r="AA4" s="395"/>
      <c r="AB4" s="383"/>
      <c r="AC4" s="389"/>
      <c r="AD4" s="395"/>
      <c r="AE4" s="395"/>
      <c r="AF4" s="395"/>
      <c r="AG4" s="395"/>
      <c r="AH4" s="395"/>
      <c r="AI4" s="395"/>
      <c r="AJ4" s="395"/>
      <c r="AK4" s="395"/>
      <c r="AL4" s="398"/>
      <c r="AM4" s="396"/>
      <c r="AN4" s="343"/>
      <c r="AO4" s="343"/>
      <c r="AP4" s="343"/>
      <c r="AQ4" s="343"/>
      <c r="AR4" s="343"/>
      <c r="AS4" s="343"/>
      <c r="AT4" s="343"/>
      <c r="AU4" s="343"/>
      <c r="AV4" s="343"/>
      <c r="AW4" s="343"/>
      <c r="AX4" s="399"/>
      <c r="AY4" s="375" t="s">
        <v>157</v>
      </c>
      <c r="AZ4" s="376"/>
      <c r="BA4" s="376"/>
      <c r="BB4" s="376"/>
      <c r="BC4" s="376"/>
      <c r="BD4" s="376"/>
      <c r="BE4" s="376"/>
      <c r="BF4" s="376"/>
      <c r="BG4" s="376"/>
      <c r="BH4" s="376"/>
      <c r="BI4" s="376"/>
      <c r="BJ4" s="376"/>
      <c r="BK4" s="376"/>
      <c r="BL4" s="376"/>
      <c r="BM4" s="377"/>
      <c r="BN4" s="336">
        <v>11589613</v>
      </c>
      <c r="BO4" s="337"/>
      <c r="BP4" s="337"/>
      <c r="BQ4" s="337"/>
      <c r="BR4" s="337"/>
      <c r="BS4" s="337"/>
      <c r="BT4" s="337"/>
      <c r="BU4" s="338"/>
      <c r="BV4" s="336">
        <v>11583546</v>
      </c>
      <c r="BW4" s="337"/>
      <c r="BX4" s="337"/>
      <c r="BY4" s="337"/>
      <c r="BZ4" s="337"/>
      <c r="CA4" s="337"/>
      <c r="CB4" s="337"/>
      <c r="CC4" s="338"/>
      <c r="CD4" s="513" t="s">
        <v>159</v>
      </c>
      <c r="CE4" s="514"/>
      <c r="CF4" s="514"/>
      <c r="CG4" s="514"/>
      <c r="CH4" s="514"/>
      <c r="CI4" s="514"/>
      <c r="CJ4" s="514"/>
      <c r="CK4" s="514"/>
      <c r="CL4" s="514"/>
      <c r="CM4" s="514"/>
      <c r="CN4" s="514"/>
      <c r="CO4" s="514"/>
      <c r="CP4" s="514"/>
      <c r="CQ4" s="514"/>
      <c r="CR4" s="514"/>
      <c r="CS4" s="515"/>
      <c r="CT4" s="547">
        <v>0.7</v>
      </c>
      <c r="CU4" s="548"/>
      <c r="CV4" s="548"/>
      <c r="CW4" s="548"/>
      <c r="CX4" s="548"/>
      <c r="CY4" s="548"/>
      <c r="CZ4" s="548"/>
      <c r="DA4" s="549"/>
      <c r="DB4" s="547">
        <v>3.4</v>
      </c>
      <c r="DC4" s="548"/>
      <c r="DD4" s="548"/>
      <c r="DE4" s="548"/>
      <c r="DF4" s="548"/>
      <c r="DG4" s="548"/>
      <c r="DH4" s="548"/>
      <c r="DI4" s="549"/>
    </row>
    <row r="5" spans="1:119" ht="18.75" customHeight="1" x14ac:dyDescent="0.15">
      <c r="A5" s="2"/>
      <c r="B5" s="385"/>
      <c r="C5" s="344"/>
      <c r="D5" s="344"/>
      <c r="E5" s="386"/>
      <c r="F5" s="386"/>
      <c r="G5" s="386"/>
      <c r="H5" s="386"/>
      <c r="I5" s="386"/>
      <c r="J5" s="386"/>
      <c r="K5" s="386"/>
      <c r="L5" s="386"/>
      <c r="M5" s="386"/>
      <c r="N5" s="386"/>
      <c r="O5" s="386"/>
      <c r="P5" s="386"/>
      <c r="Q5" s="386"/>
      <c r="R5" s="342"/>
      <c r="S5" s="342"/>
      <c r="T5" s="342"/>
      <c r="U5" s="342"/>
      <c r="V5" s="391"/>
      <c r="W5" s="396"/>
      <c r="X5" s="343"/>
      <c r="Y5" s="343"/>
      <c r="Z5" s="343"/>
      <c r="AA5" s="343"/>
      <c r="AB5" s="344"/>
      <c r="AC5" s="342"/>
      <c r="AD5" s="343"/>
      <c r="AE5" s="343"/>
      <c r="AF5" s="343"/>
      <c r="AG5" s="343"/>
      <c r="AH5" s="343"/>
      <c r="AI5" s="343"/>
      <c r="AJ5" s="343"/>
      <c r="AK5" s="343"/>
      <c r="AL5" s="399"/>
      <c r="AM5" s="484" t="s">
        <v>160</v>
      </c>
      <c r="AN5" s="369"/>
      <c r="AO5" s="369"/>
      <c r="AP5" s="369"/>
      <c r="AQ5" s="369"/>
      <c r="AR5" s="369"/>
      <c r="AS5" s="369"/>
      <c r="AT5" s="370"/>
      <c r="AU5" s="485" t="s">
        <v>70</v>
      </c>
      <c r="AV5" s="486"/>
      <c r="AW5" s="486"/>
      <c r="AX5" s="486"/>
      <c r="AY5" s="458" t="s">
        <v>150</v>
      </c>
      <c r="AZ5" s="459"/>
      <c r="BA5" s="459"/>
      <c r="BB5" s="459"/>
      <c r="BC5" s="459"/>
      <c r="BD5" s="459"/>
      <c r="BE5" s="459"/>
      <c r="BF5" s="459"/>
      <c r="BG5" s="459"/>
      <c r="BH5" s="459"/>
      <c r="BI5" s="459"/>
      <c r="BJ5" s="459"/>
      <c r="BK5" s="459"/>
      <c r="BL5" s="459"/>
      <c r="BM5" s="460"/>
      <c r="BN5" s="330">
        <v>11522795</v>
      </c>
      <c r="BO5" s="331"/>
      <c r="BP5" s="331"/>
      <c r="BQ5" s="331"/>
      <c r="BR5" s="331"/>
      <c r="BS5" s="331"/>
      <c r="BT5" s="331"/>
      <c r="BU5" s="332"/>
      <c r="BV5" s="330">
        <v>11298071</v>
      </c>
      <c r="BW5" s="331"/>
      <c r="BX5" s="331"/>
      <c r="BY5" s="331"/>
      <c r="BZ5" s="331"/>
      <c r="CA5" s="331"/>
      <c r="CB5" s="331"/>
      <c r="CC5" s="332"/>
      <c r="CD5" s="466" t="s">
        <v>162</v>
      </c>
      <c r="CE5" s="436"/>
      <c r="CF5" s="436"/>
      <c r="CG5" s="436"/>
      <c r="CH5" s="436"/>
      <c r="CI5" s="436"/>
      <c r="CJ5" s="436"/>
      <c r="CK5" s="436"/>
      <c r="CL5" s="436"/>
      <c r="CM5" s="436"/>
      <c r="CN5" s="436"/>
      <c r="CO5" s="436"/>
      <c r="CP5" s="436"/>
      <c r="CQ5" s="436"/>
      <c r="CR5" s="436"/>
      <c r="CS5" s="467"/>
      <c r="CT5" s="318">
        <v>92.5</v>
      </c>
      <c r="CU5" s="319"/>
      <c r="CV5" s="319"/>
      <c r="CW5" s="319"/>
      <c r="CX5" s="319"/>
      <c r="CY5" s="319"/>
      <c r="CZ5" s="319"/>
      <c r="DA5" s="320"/>
      <c r="DB5" s="318">
        <v>90.5</v>
      </c>
      <c r="DC5" s="319"/>
      <c r="DD5" s="319"/>
      <c r="DE5" s="319"/>
      <c r="DF5" s="319"/>
      <c r="DG5" s="319"/>
      <c r="DH5" s="319"/>
      <c r="DI5" s="320"/>
    </row>
    <row r="6" spans="1:119" ht="18.75" customHeight="1" x14ac:dyDescent="0.15">
      <c r="A6" s="2"/>
      <c r="B6" s="400" t="s">
        <v>163</v>
      </c>
      <c r="C6" s="341"/>
      <c r="D6" s="341"/>
      <c r="E6" s="401"/>
      <c r="F6" s="401"/>
      <c r="G6" s="401"/>
      <c r="H6" s="401"/>
      <c r="I6" s="401"/>
      <c r="J6" s="401"/>
      <c r="K6" s="401"/>
      <c r="L6" s="401" t="s">
        <v>167</v>
      </c>
      <c r="M6" s="401"/>
      <c r="N6" s="401"/>
      <c r="O6" s="401"/>
      <c r="P6" s="401"/>
      <c r="Q6" s="401"/>
      <c r="R6" s="339"/>
      <c r="S6" s="339"/>
      <c r="T6" s="339"/>
      <c r="U6" s="339"/>
      <c r="V6" s="405"/>
      <c r="W6" s="408" t="s">
        <v>169</v>
      </c>
      <c r="X6" s="340"/>
      <c r="Y6" s="340"/>
      <c r="Z6" s="340"/>
      <c r="AA6" s="340"/>
      <c r="AB6" s="341"/>
      <c r="AC6" s="411" t="s">
        <v>170</v>
      </c>
      <c r="AD6" s="412"/>
      <c r="AE6" s="412"/>
      <c r="AF6" s="412"/>
      <c r="AG6" s="412"/>
      <c r="AH6" s="412"/>
      <c r="AI6" s="412"/>
      <c r="AJ6" s="412"/>
      <c r="AK6" s="412"/>
      <c r="AL6" s="413"/>
      <c r="AM6" s="484" t="s">
        <v>74</v>
      </c>
      <c r="AN6" s="369"/>
      <c r="AO6" s="369"/>
      <c r="AP6" s="369"/>
      <c r="AQ6" s="369"/>
      <c r="AR6" s="369"/>
      <c r="AS6" s="369"/>
      <c r="AT6" s="370"/>
      <c r="AU6" s="485" t="s">
        <v>70</v>
      </c>
      <c r="AV6" s="486"/>
      <c r="AW6" s="486"/>
      <c r="AX6" s="486"/>
      <c r="AY6" s="458" t="s">
        <v>174</v>
      </c>
      <c r="AZ6" s="459"/>
      <c r="BA6" s="459"/>
      <c r="BB6" s="459"/>
      <c r="BC6" s="459"/>
      <c r="BD6" s="459"/>
      <c r="BE6" s="459"/>
      <c r="BF6" s="459"/>
      <c r="BG6" s="459"/>
      <c r="BH6" s="459"/>
      <c r="BI6" s="459"/>
      <c r="BJ6" s="459"/>
      <c r="BK6" s="459"/>
      <c r="BL6" s="459"/>
      <c r="BM6" s="460"/>
      <c r="BN6" s="330">
        <v>66818</v>
      </c>
      <c r="BO6" s="331"/>
      <c r="BP6" s="331"/>
      <c r="BQ6" s="331"/>
      <c r="BR6" s="331"/>
      <c r="BS6" s="331"/>
      <c r="BT6" s="331"/>
      <c r="BU6" s="332"/>
      <c r="BV6" s="330">
        <v>285475</v>
      </c>
      <c r="BW6" s="331"/>
      <c r="BX6" s="331"/>
      <c r="BY6" s="331"/>
      <c r="BZ6" s="331"/>
      <c r="CA6" s="331"/>
      <c r="CB6" s="331"/>
      <c r="CC6" s="332"/>
      <c r="CD6" s="466" t="s">
        <v>175</v>
      </c>
      <c r="CE6" s="436"/>
      <c r="CF6" s="436"/>
      <c r="CG6" s="436"/>
      <c r="CH6" s="436"/>
      <c r="CI6" s="436"/>
      <c r="CJ6" s="436"/>
      <c r="CK6" s="436"/>
      <c r="CL6" s="436"/>
      <c r="CM6" s="436"/>
      <c r="CN6" s="436"/>
      <c r="CO6" s="436"/>
      <c r="CP6" s="436"/>
      <c r="CQ6" s="436"/>
      <c r="CR6" s="436"/>
      <c r="CS6" s="467"/>
      <c r="CT6" s="542">
        <v>92.9</v>
      </c>
      <c r="CU6" s="543"/>
      <c r="CV6" s="543"/>
      <c r="CW6" s="543"/>
      <c r="CX6" s="543"/>
      <c r="CY6" s="543"/>
      <c r="CZ6" s="543"/>
      <c r="DA6" s="544"/>
      <c r="DB6" s="542">
        <v>91.4</v>
      </c>
      <c r="DC6" s="543"/>
      <c r="DD6" s="543"/>
      <c r="DE6" s="543"/>
      <c r="DF6" s="543"/>
      <c r="DG6" s="543"/>
      <c r="DH6" s="543"/>
      <c r="DI6" s="544"/>
    </row>
    <row r="7" spans="1:119" ht="18.75" customHeight="1" x14ac:dyDescent="0.15">
      <c r="A7" s="2"/>
      <c r="B7" s="382"/>
      <c r="C7" s="383"/>
      <c r="D7" s="383"/>
      <c r="E7" s="384"/>
      <c r="F7" s="384"/>
      <c r="G7" s="384"/>
      <c r="H7" s="384"/>
      <c r="I7" s="384"/>
      <c r="J7" s="384"/>
      <c r="K7" s="384"/>
      <c r="L7" s="384"/>
      <c r="M7" s="384"/>
      <c r="N7" s="384"/>
      <c r="O7" s="384"/>
      <c r="P7" s="384"/>
      <c r="Q7" s="384"/>
      <c r="R7" s="389"/>
      <c r="S7" s="389"/>
      <c r="T7" s="389"/>
      <c r="U7" s="389"/>
      <c r="V7" s="390"/>
      <c r="W7" s="394"/>
      <c r="X7" s="395"/>
      <c r="Y7" s="395"/>
      <c r="Z7" s="395"/>
      <c r="AA7" s="395"/>
      <c r="AB7" s="383"/>
      <c r="AC7" s="414"/>
      <c r="AD7" s="415"/>
      <c r="AE7" s="415"/>
      <c r="AF7" s="415"/>
      <c r="AG7" s="415"/>
      <c r="AH7" s="415"/>
      <c r="AI7" s="415"/>
      <c r="AJ7" s="415"/>
      <c r="AK7" s="415"/>
      <c r="AL7" s="416"/>
      <c r="AM7" s="484" t="s">
        <v>176</v>
      </c>
      <c r="AN7" s="369"/>
      <c r="AO7" s="369"/>
      <c r="AP7" s="369"/>
      <c r="AQ7" s="369"/>
      <c r="AR7" s="369"/>
      <c r="AS7" s="369"/>
      <c r="AT7" s="370"/>
      <c r="AU7" s="485" t="s">
        <v>70</v>
      </c>
      <c r="AV7" s="486"/>
      <c r="AW7" s="486"/>
      <c r="AX7" s="486"/>
      <c r="AY7" s="458" t="s">
        <v>177</v>
      </c>
      <c r="AZ7" s="459"/>
      <c r="BA7" s="459"/>
      <c r="BB7" s="459"/>
      <c r="BC7" s="459"/>
      <c r="BD7" s="459"/>
      <c r="BE7" s="459"/>
      <c r="BF7" s="459"/>
      <c r="BG7" s="459"/>
      <c r="BH7" s="459"/>
      <c r="BI7" s="459"/>
      <c r="BJ7" s="459"/>
      <c r="BK7" s="459"/>
      <c r="BL7" s="459"/>
      <c r="BM7" s="460"/>
      <c r="BN7" s="330">
        <v>19146</v>
      </c>
      <c r="BO7" s="331"/>
      <c r="BP7" s="331"/>
      <c r="BQ7" s="331"/>
      <c r="BR7" s="331"/>
      <c r="BS7" s="331"/>
      <c r="BT7" s="331"/>
      <c r="BU7" s="332"/>
      <c r="BV7" s="330">
        <v>52800</v>
      </c>
      <c r="BW7" s="331"/>
      <c r="BX7" s="331"/>
      <c r="BY7" s="331"/>
      <c r="BZ7" s="331"/>
      <c r="CA7" s="331"/>
      <c r="CB7" s="331"/>
      <c r="CC7" s="332"/>
      <c r="CD7" s="466" t="s">
        <v>178</v>
      </c>
      <c r="CE7" s="436"/>
      <c r="CF7" s="436"/>
      <c r="CG7" s="436"/>
      <c r="CH7" s="436"/>
      <c r="CI7" s="436"/>
      <c r="CJ7" s="436"/>
      <c r="CK7" s="436"/>
      <c r="CL7" s="436"/>
      <c r="CM7" s="436"/>
      <c r="CN7" s="436"/>
      <c r="CO7" s="436"/>
      <c r="CP7" s="436"/>
      <c r="CQ7" s="436"/>
      <c r="CR7" s="436"/>
      <c r="CS7" s="467"/>
      <c r="CT7" s="330">
        <v>6787382</v>
      </c>
      <c r="CU7" s="331"/>
      <c r="CV7" s="331"/>
      <c r="CW7" s="331"/>
      <c r="CX7" s="331"/>
      <c r="CY7" s="331"/>
      <c r="CZ7" s="331"/>
      <c r="DA7" s="332"/>
      <c r="DB7" s="330">
        <v>6841550</v>
      </c>
      <c r="DC7" s="331"/>
      <c r="DD7" s="331"/>
      <c r="DE7" s="331"/>
      <c r="DF7" s="331"/>
      <c r="DG7" s="331"/>
      <c r="DH7" s="331"/>
      <c r="DI7" s="332"/>
    </row>
    <row r="8" spans="1:119" ht="18.75" customHeight="1" x14ac:dyDescent="0.15">
      <c r="A8" s="2"/>
      <c r="B8" s="402"/>
      <c r="C8" s="403"/>
      <c r="D8" s="403"/>
      <c r="E8" s="404"/>
      <c r="F8" s="404"/>
      <c r="G8" s="404"/>
      <c r="H8" s="404"/>
      <c r="I8" s="404"/>
      <c r="J8" s="404"/>
      <c r="K8" s="404"/>
      <c r="L8" s="404"/>
      <c r="M8" s="404"/>
      <c r="N8" s="404"/>
      <c r="O8" s="404"/>
      <c r="P8" s="404"/>
      <c r="Q8" s="404"/>
      <c r="R8" s="406"/>
      <c r="S8" s="406"/>
      <c r="T8" s="406"/>
      <c r="U8" s="406"/>
      <c r="V8" s="407"/>
      <c r="W8" s="409"/>
      <c r="X8" s="410"/>
      <c r="Y8" s="410"/>
      <c r="Z8" s="410"/>
      <c r="AA8" s="410"/>
      <c r="AB8" s="403"/>
      <c r="AC8" s="417"/>
      <c r="AD8" s="418"/>
      <c r="AE8" s="418"/>
      <c r="AF8" s="418"/>
      <c r="AG8" s="418"/>
      <c r="AH8" s="418"/>
      <c r="AI8" s="418"/>
      <c r="AJ8" s="418"/>
      <c r="AK8" s="418"/>
      <c r="AL8" s="419"/>
      <c r="AM8" s="484" t="s">
        <v>179</v>
      </c>
      <c r="AN8" s="369"/>
      <c r="AO8" s="369"/>
      <c r="AP8" s="369"/>
      <c r="AQ8" s="369"/>
      <c r="AR8" s="369"/>
      <c r="AS8" s="369"/>
      <c r="AT8" s="370"/>
      <c r="AU8" s="485" t="s">
        <v>70</v>
      </c>
      <c r="AV8" s="486"/>
      <c r="AW8" s="486"/>
      <c r="AX8" s="486"/>
      <c r="AY8" s="458" t="s">
        <v>182</v>
      </c>
      <c r="AZ8" s="459"/>
      <c r="BA8" s="459"/>
      <c r="BB8" s="459"/>
      <c r="BC8" s="459"/>
      <c r="BD8" s="459"/>
      <c r="BE8" s="459"/>
      <c r="BF8" s="459"/>
      <c r="BG8" s="459"/>
      <c r="BH8" s="459"/>
      <c r="BI8" s="459"/>
      <c r="BJ8" s="459"/>
      <c r="BK8" s="459"/>
      <c r="BL8" s="459"/>
      <c r="BM8" s="460"/>
      <c r="BN8" s="330">
        <v>47672</v>
      </c>
      <c r="BO8" s="331"/>
      <c r="BP8" s="331"/>
      <c r="BQ8" s="331"/>
      <c r="BR8" s="331"/>
      <c r="BS8" s="331"/>
      <c r="BT8" s="331"/>
      <c r="BU8" s="332"/>
      <c r="BV8" s="330">
        <v>232675</v>
      </c>
      <c r="BW8" s="331"/>
      <c r="BX8" s="331"/>
      <c r="BY8" s="331"/>
      <c r="BZ8" s="331"/>
      <c r="CA8" s="331"/>
      <c r="CB8" s="331"/>
      <c r="CC8" s="332"/>
      <c r="CD8" s="466" t="s">
        <v>183</v>
      </c>
      <c r="CE8" s="436"/>
      <c r="CF8" s="436"/>
      <c r="CG8" s="436"/>
      <c r="CH8" s="436"/>
      <c r="CI8" s="436"/>
      <c r="CJ8" s="436"/>
      <c r="CK8" s="436"/>
      <c r="CL8" s="436"/>
      <c r="CM8" s="436"/>
      <c r="CN8" s="436"/>
      <c r="CO8" s="436"/>
      <c r="CP8" s="436"/>
      <c r="CQ8" s="436"/>
      <c r="CR8" s="436"/>
      <c r="CS8" s="467"/>
      <c r="CT8" s="518">
        <v>0.27</v>
      </c>
      <c r="CU8" s="519"/>
      <c r="CV8" s="519"/>
      <c r="CW8" s="519"/>
      <c r="CX8" s="519"/>
      <c r="CY8" s="519"/>
      <c r="CZ8" s="519"/>
      <c r="DA8" s="520"/>
      <c r="DB8" s="518">
        <v>0.27</v>
      </c>
      <c r="DC8" s="519"/>
      <c r="DD8" s="519"/>
      <c r="DE8" s="519"/>
      <c r="DF8" s="519"/>
      <c r="DG8" s="519"/>
      <c r="DH8" s="519"/>
      <c r="DI8" s="520"/>
    </row>
    <row r="9" spans="1:119" ht="18.75" customHeight="1" x14ac:dyDescent="0.15">
      <c r="A9" s="2"/>
      <c r="B9" s="420" t="s">
        <v>20</v>
      </c>
      <c r="C9" s="421"/>
      <c r="D9" s="421"/>
      <c r="E9" s="421"/>
      <c r="F9" s="421"/>
      <c r="G9" s="421"/>
      <c r="H9" s="421"/>
      <c r="I9" s="421"/>
      <c r="J9" s="421"/>
      <c r="K9" s="422"/>
      <c r="L9" s="536" t="s">
        <v>16</v>
      </c>
      <c r="M9" s="537"/>
      <c r="N9" s="537"/>
      <c r="O9" s="537"/>
      <c r="P9" s="537"/>
      <c r="Q9" s="538"/>
      <c r="R9" s="539">
        <v>12907</v>
      </c>
      <c r="S9" s="540"/>
      <c r="T9" s="540"/>
      <c r="U9" s="540"/>
      <c r="V9" s="541"/>
      <c r="W9" s="392" t="s">
        <v>185</v>
      </c>
      <c r="X9" s="393"/>
      <c r="Y9" s="393"/>
      <c r="Z9" s="393"/>
      <c r="AA9" s="393"/>
      <c r="AB9" s="393"/>
      <c r="AC9" s="393"/>
      <c r="AD9" s="393"/>
      <c r="AE9" s="393"/>
      <c r="AF9" s="393"/>
      <c r="AG9" s="393"/>
      <c r="AH9" s="393"/>
      <c r="AI9" s="393"/>
      <c r="AJ9" s="393"/>
      <c r="AK9" s="393"/>
      <c r="AL9" s="397"/>
      <c r="AM9" s="484" t="s">
        <v>186</v>
      </c>
      <c r="AN9" s="369"/>
      <c r="AO9" s="369"/>
      <c r="AP9" s="369"/>
      <c r="AQ9" s="369"/>
      <c r="AR9" s="369"/>
      <c r="AS9" s="369"/>
      <c r="AT9" s="370"/>
      <c r="AU9" s="485" t="s">
        <v>70</v>
      </c>
      <c r="AV9" s="486"/>
      <c r="AW9" s="486"/>
      <c r="AX9" s="486"/>
      <c r="AY9" s="458" t="s">
        <v>71</v>
      </c>
      <c r="AZ9" s="459"/>
      <c r="BA9" s="459"/>
      <c r="BB9" s="459"/>
      <c r="BC9" s="459"/>
      <c r="BD9" s="459"/>
      <c r="BE9" s="459"/>
      <c r="BF9" s="459"/>
      <c r="BG9" s="459"/>
      <c r="BH9" s="459"/>
      <c r="BI9" s="459"/>
      <c r="BJ9" s="459"/>
      <c r="BK9" s="459"/>
      <c r="BL9" s="459"/>
      <c r="BM9" s="460"/>
      <c r="BN9" s="330">
        <v>-185003</v>
      </c>
      <c r="BO9" s="331"/>
      <c r="BP9" s="331"/>
      <c r="BQ9" s="331"/>
      <c r="BR9" s="331"/>
      <c r="BS9" s="331"/>
      <c r="BT9" s="331"/>
      <c r="BU9" s="332"/>
      <c r="BV9" s="330">
        <v>-133068</v>
      </c>
      <c r="BW9" s="331"/>
      <c r="BX9" s="331"/>
      <c r="BY9" s="331"/>
      <c r="BZ9" s="331"/>
      <c r="CA9" s="331"/>
      <c r="CB9" s="331"/>
      <c r="CC9" s="332"/>
      <c r="CD9" s="466" t="s">
        <v>68</v>
      </c>
      <c r="CE9" s="436"/>
      <c r="CF9" s="436"/>
      <c r="CG9" s="436"/>
      <c r="CH9" s="436"/>
      <c r="CI9" s="436"/>
      <c r="CJ9" s="436"/>
      <c r="CK9" s="436"/>
      <c r="CL9" s="436"/>
      <c r="CM9" s="436"/>
      <c r="CN9" s="436"/>
      <c r="CO9" s="436"/>
      <c r="CP9" s="436"/>
      <c r="CQ9" s="436"/>
      <c r="CR9" s="436"/>
      <c r="CS9" s="467"/>
      <c r="CT9" s="318">
        <v>17.2</v>
      </c>
      <c r="CU9" s="319"/>
      <c r="CV9" s="319"/>
      <c r="CW9" s="319"/>
      <c r="CX9" s="319"/>
      <c r="CY9" s="319"/>
      <c r="CZ9" s="319"/>
      <c r="DA9" s="320"/>
      <c r="DB9" s="318">
        <v>15.6</v>
      </c>
      <c r="DC9" s="319"/>
      <c r="DD9" s="319"/>
      <c r="DE9" s="319"/>
      <c r="DF9" s="319"/>
      <c r="DG9" s="319"/>
      <c r="DH9" s="319"/>
      <c r="DI9" s="320"/>
    </row>
    <row r="10" spans="1:119" ht="18.75" customHeight="1" x14ac:dyDescent="0.15">
      <c r="A10" s="2"/>
      <c r="B10" s="420"/>
      <c r="C10" s="421"/>
      <c r="D10" s="421"/>
      <c r="E10" s="421"/>
      <c r="F10" s="421"/>
      <c r="G10" s="421"/>
      <c r="H10" s="421"/>
      <c r="I10" s="421"/>
      <c r="J10" s="421"/>
      <c r="K10" s="422"/>
      <c r="L10" s="368" t="s">
        <v>189</v>
      </c>
      <c r="M10" s="369"/>
      <c r="N10" s="369"/>
      <c r="O10" s="369"/>
      <c r="P10" s="369"/>
      <c r="Q10" s="370"/>
      <c r="R10" s="371">
        <v>14453</v>
      </c>
      <c r="S10" s="372"/>
      <c r="T10" s="372"/>
      <c r="U10" s="372"/>
      <c r="V10" s="374"/>
      <c r="W10" s="394"/>
      <c r="X10" s="395"/>
      <c r="Y10" s="395"/>
      <c r="Z10" s="395"/>
      <c r="AA10" s="395"/>
      <c r="AB10" s="395"/>
      <c r="AC10" s="395"/>
      <c r="AD10" s="395"/>
      <c r="AE10" s="395"/>
      <c r="AF10" s="395"/>
      <c r="AG10" s="395"/>
      <c r="AH10" s="395"/>
      <c r="AI10" s="395"/>
      <c r="AJ10" s="395"/>
      <c r="AK10" s="395"/>
      <c r="AL10" s="398"/>
      <c r="AM10" s="484" t="s">
        <v>190</v>
      </c>
      <c r="AN10" s="369"/>
      <c r="AO10" s="369"/>
      <c r="AP10" s="369"/>
      <c r="AQ10" s="369"/>
      <c r="AR10" s="369"/>
      <c r="AS10" s="369"/>
      <c r="AT10" s="370"/>
      <c r="AU10" s="485" t="s">
        <v>193</v>
      </c>
      <c r="AV10" s="486"/>
      <c r="AW10" s="486"/>
      <c r="AX10" s="486"/>
      <c r="AY10" s="458" t="s">
        <v>194</v>
      </c>
      <c r="AZ10" s="459"/>
      <c r="BA10" s="459"/>
      <c r="BB10" s="459"/>
      <c r="BC10" s="459"/>
      <c r="BD10" s="459"/>
      <c r="BE10" s="459"/>
      <c r="BF10" s="459"/>
      <c r="BG10" s="459"/>
      <c r="BH10" s="459"/>
      <c r="BI10" s="459"/>
      <c r="BJ10" s="459"/>
      <c r="BK10" s="459"/>
      <c r="BL10" s="459"/>
      <c r="BM10" s="460"/>
      <c r="BN10" s="330">
        <v>116302</v>
      </c>
      <c r="BO10" s="331"/>
      <c r="BP10" s="331"/>
      <c r="BQ10" s="331"/>
      <c r="BR10" s="331"/>
      <c r="BS10" s="331"/>
      <c r="BT10" s="331"/>
      <c r="BU10" s="332"/>
      <c r="BV10" s="330">
        <v>83081</v>
      </c>
      <c r="BW10" s="331"/>
      <c r="BX10" s="331"/>
      <c r="BY10" s="331"/>
      <c r="BZ10" s="331"/>
      <c r="CA10" s="331"/>
      <c r="CB10" s="331"/>
      <c r="CC10" s="332"/>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0"/>
      <c r="C11" s="421"/>
      <c r="D11" s="421"/>
      <c r="E11" s="421"/>
      <c r="F11" s="421"/>
      <c r="G11" s="421"/>
      <c r="H11" s="421"/>
      <c r="I11" s="421"/>
      <c r="J11" s="421"/>
      <c r="K11" s="422"/>
      <c r="L11" s="437" t="s">
        <v>198</v>
      </c>
      <c r="M11" s="438"/>
      <c r="N11" s="438"/>
      <c r="O11" s="438"/>
      <c r="P11" s="438"/>
      <c r="Q11" s="439"/>
      <c r="R11" s="533" t="s">
        <v>199</v>
      </c>
      <c r="S11" s="534"/>
      <c r="T11" s="534"/>
      <c r="U11" s="534"/>
      <c r="V11" s="535"/>
      <c r="W11" s="394"/>
      <c r="X11" s="395"/>
      <c r="Y11" s="395"/>
      <c r="Z11" s="395"/>
      <c r="AA11" s="395"/>
      <c r="AB11" s="395"/>
      <c r="AC11" s="395"/>
      <c r="AD11" s="395"/>
      <c r="AE11" s="395"/>
      <c r="AF11" s="395"/>
      <c r="AG11" s="395"/>
      <c r="AH11" s="395"/>
      <c r="AI11" s="395"/>
      <c r="AJ11" s="395"/>
      <c r="AK11" s="395"/>
      <c r="AL11" s="398"/>
      <c r="AM11" s="484" t="s">
        <v>64</v>
      </c>
      <c r="AN11" s="369"/>
      <c r="AO11" s="369"/>
      <c r="AP11" s="369"/>
      <c r="AQ11" s="369"/>
      <c r="AR11" s="369"/>
      <c r="AS11" s="369"/>
      <c r="AT11" s="370"/>
      <c r="AU11" s="485" t="s">
        <v>193</v>
      </c>
      <c r="AV11" s="486"/>
      <c r="AW11" s="486"/>
      <c r="AX11" s="486"/>
      <c r="AY11" s="458" t="s">
        <v>201</v>
      </c>
      <c r="AZ11" s="459"/>
      <c r="BA11" s="459"/>
      <c r="BB11" s="459"/>
      <c r="BC11" s="459"/>
      <c r="BD11" s="459"/>
      <c r="BE11" s="459"/>
      <c r="BF11" s="459"/>
      <c r="BG11" s="459"/>
      <c r="BH11" s="459"/>
      <c r="BI11" s="459"/>
      <c r="BJ11" s="459"/>
      <c r="BK11" s="459"/>
      <c r="BL11" s="459"/>
      <c r="BM11" s="460"/>
      <c r="BN11" s="330">
        <v>196945</v>
      </c>
      <c r="BO11" s="331"/>
      <c r="BP11" s="331"/>
      <c r="BQ11" s="331"/>
      <c r="BR11" s="331"/>
      <c r="BS11" s="331"/>
      <c r="BT11" s="331"/>
      <c r="BU11" s="332"/>
      <c r="BV11" s="330">
        <v>0</v>
      </c>
      <c r="BW11" s="331"/>
      <c r="BX11" s="331"/>
      <c r="BY11" s="331"/>
      <c r="BZ11" s="331"/>
      <c r="CA11" s="331"/>
      <c r="CB11" s="331"/>
      <c r="CC11" s="332"/>
      <c r="CD11" s="466" t="s">
        <v>204</v>
      </c>
      <c r="CE11" s="436"/>
      <c r="CF11" s="436"/>
      <c r="CG11" s="436"/>
      <c r="CH11" s="436"/>
      <c r="CI11" s="436"/>
      <c r="CJ11" s="436"/>
      <c r="CK11" s="436"/>
      <c r="CL11" s="436"/>
      <c r="CM11" s="436"/>
      <c r="CN11" s="436"/>
      <c r="CO11" s="436"/>
      <c r="CP11" s="436"/>
      <c r="CQ11" s="436"/>
      <c r="CR11" s="436"/>
      <c r="CS11" s="467"/>
      <c r="CT11" s="518" t="s">
        <v>205</v>
      </c>
      <c r="CU11" s="519"/>
      <c r="CV11" s="519"/>
      <c r="CW11" s="519"/>
      <c r="CX11" s="519"/>
      <c r="CY11" s="519"/>
      <c r="CZ11" s="519"/>
      <c r="DA11" s="520"/>
      <c r="DB11" s="518" t="s">
        <v>205</v>
      </c>
      <c r="DC11" s="519"/>
      <c r="DD11" s="519"/>
      <c r="DE11" s="519"/>
      <c r="DF11" s="519"/>
      <c r="DG11" s="519"/>
      <c r="DH11" s="519"/>
      <c r="DI11" s="520"/>
    </row>
    <row r="12" spans="1:119" ht="18.75" customHeight="1" x14ac:dyDescent="0.15">
      <c r="A12" s="2"/>
      <c r="B12" s="423" t="s">
        <v>207</v>
      </c>
      <c r="C12" s="424"/>
      <c r="D12" s="424"/>
      <c r="E12" s="424"/>
      <c r="F12" s="424"/>
      <c r="G12" s="424"/>
      <c r="H12" s="424"/>
      <c r="I12" s="424"/>
      <c r="J12" s="424"/>
      <c r="K12" s="425"/>
      <c r="L12" s="521" t="s">
        <v>208</v>
      </c>
      <c r="M12" s="522"/>
      <c r="N12" s="522"/>
      <c r="O12" s="522"/>
      <c r="P12" s="522"/>
      <c r="Q12" s="523"/>
      <c r="R12" s="524">
        <v>12742</v>
      </c>
      <c r="S12" s="525"/>
      <c r="T12" s="525"/>
      <c r="U12" s="525"/>
      <c r="V12" s="526"/>
      <c r="W12" s="527" t="s">
        <v>8</v>
      </c>
      <c r="X12" s="486"/>
      <c r="Y12" s="486"/>
      <c r="Z12" s="486"/>
      <c r="AA12" s="486"/>
      <c r="AB12" s="528"/>
      <c r="AC12" s="529" t="s">
        <v>110</v>
      </c>
      <c r="AD12" s="530"/>
      <c r="AE12" s="530"/>
      <c r="AF12" s="530"/>
      <c r="AG12" s="531"/>
      <c r="AH12" s="529" t="s">
        <v>210</v>
      </c>
      <c r="AI12" s="530"/>
      <c r="AJ12" s="530"/>
      <c r="AK12" s="530"/>
      <c r="AL12" s="532"/>
      <c r="AM12" s="484" t="s">
        <v>211</v>
      </c>
      <c r="AN12" s="369"/>
      <c r="AO12" s="369"/>
      <c r="AP12" s="369"/>
      <c r="AQ12" s="369"/>
      <c r="AR12" s="369"/>
      <c r="AS12" s="369"/>
      <c r="AT12" s="370"/>
      <c r="AU12" s="485" t="s">
        <v>70</v>
      </c>
      <c r="AV12" s="486"/>
      <c r="AW12" s="486"/>
      <c r="AX12" s="486"/>
      <c r="AY12" s="458" t="s">
        <v>214</v>
      </c>
      <c r="AZ12" s="459"/>
      <c r="BA12" s="459"/>
      <c r="BB12" s="459"/>
      <c r="BC12" s="459"/>
      <c r="BD12" s="459"/>
      <c r="BE12" s="459"/>
      <c r="BF12" s="459"/>
      <c r="BG12" s="459"/>
      <c r="BH12" s="459"/>
      <c r="BI12" s="459"/>
      <c r="BJ12" s="459"/>
      <c r="BK12" s="459"/>
      <c r="BL12" s="459"/>
      <c r="BM12" s="460"/>
      <c r="BN12" s="330">
        <v>0</v>
      </c>
      <c r="BO12" s="331"/>
      <c r="BP12" s="331"/>
      <c r="BQ12" s="331"/>
      <c r="BR12" s="331"/>
      <c r="BS12" s="331"/>
      <c r="BT12" s="331"/>
      <c r="BU12" s="332"/>
      <c r="BV12" s="330">
        <v>0</v>
      </c>
      <c r="BW12" s="331"/>
      <c r="BX12" s="331"/>
      <c r="BY12" s="331"/>
      <c r="BZ12" s="331"/>
      <c r="CA12" s="331"/>
      <c r="CB12" s="331"/>
      <c r="CC12" s="332"/>
      <c r="CD12" s="466" t="s">
        <v>215</v>
      </c>
      <c r="CE12" s="436"/>
      <c r="CF12" s="436"/>
      <c r="CG12" s="436"/>
      <c r="CH12" s="436"/>
      <c r="CI12" s="436"/>
      <c r="CJ12" s="436"/>
      <c r="CK12" s="436"/>
      <c r="CL12" s="436"/>
      <c r="CM12" s="436"/>
      <c r="CN12" s="436"/>
      <c r="CO12" s="436"/>
      <c r="CP12" s="436"/>
      <c r="CQ12" s="436"/>
      <c r="CR12" s="436"/>
      <c r="CS12" s="467"/>
      <c r="CT12" s="518" t="s">
        <v>205</v>
      </c>
      <c r="CU12" s="519"/>
      <c r="CV12" s="519"/>
      <c r="CW12" s="519"/>
      <c r="CX12" s="519"/>
      <c r="CY12" s="519"/>
      <c r="CZ12" s="519"/>
      <c r="DA12" s="520"/>
      <c r="DB12" s="518" t="s">
        <v>205</v>
      </c>
      <c r="DC12" s="519"/>
      <c r="DD12" s="519"/>
      <c r="DE12" s="519"/>
      <c r="DF12" s="519"/>
      <c r="DG12" s="519"/>
      <c r="DH12" s="519"/>
      <c r="DI12" s="520"/>
    </row>
    <row r="13" spans="1:119" ht="18.75" customHeight="1" x14ac:dyDescent="0.15">
      <c r="A13" s="2"/>
      <c r="B13" s="426"/>
      <c r="C13" s="427"/>
      <c r="D13" s="427"/>
      <c r="E13" s="427"/>
      <c r="F13" s="427"/>
      <c r="G13" s="427"/>
      <c r="H13" s="427"/>
      <c r="I13" s="427"/>
      <c r="J13" s="427"/>
      <c r="K13" s="428"/>
      <c r="L13" s="14"/>
      <c r="M13" s="507" t="s">
        <v>217</v>
      </c>
      <c r="N13" s="508"/>
      <c r="O13" s="508"/>
      <c r="P13" s="508"/>
      <c r="Q13" s="509"/>
      <c r="R13" s="510">
        <v>12492</v>
      </c>
      <c r="S13" s="511"/>
      <c r="T13" s="511"/>
      <c r="U13" s="511"/>
      <c r="V13" s="512"/>
      <c r="W13" s="408" t="s">
        <v>218</v>
      </c>
      <c r="X13" s="340"/>
      <c r="Y13" s="340"/>
      <c r="Z13" s="340"/>
      <c r="AA13" s="340"/>
      <c r="AB13" s="341"/>
      <c r="AC13" s="371">
        <v>850</v>
      </c>
      <c r="AD13" s="372"/>
      <c r="AE13" s="372"/>
      <c r="AF13" s="372"/>
      <c r="AG13" s="373"/>
      <c r="AH13" s="371">
        <v>1079</v>
      </c>
      <c r="AI13" s="372"/>
      <c r="AJ13" s="372"/>
      <c r="AK13" s="372"/>
      <c r="AL13" s="374"/>
      <c r="AM13" s="484" t="s">
        <v>220</v>
      </c>
      <c r="AN13" s="369"/>
      <c r="AO13" s="369"/>
      <c r="AP13" s="369"/>
      <c r="AQ13" s="369"/>
      <c r="AR13" s="369"/>
      <c r="AS13" s="369"/>
      <c r="AT13" s="370"/>
      <c r="AU13" s="485" t="s">
        <v>193</v>
      </c>
      <c r="AV13" s="486"/>
      <c r="AW13" s="486"/>
      <c r="AX13" s="486"/>
      <c r="AY13" s="458" t="s">
        <v>222</v>
      </c>
      <c r="AZ13" s="459"/>
      <c r="BA13" s="459"/>
      <c r="BB13" s="459"/>
      <c r="BC13" s="459"/>
      <c r="BD13" s="459"/>
      <c r="BE13" s="459"/>
      <c r="BF13" s="459"/>
      <c r="BG13" s="459"/>
      <c r="BH13" s="459"/>
      <c r="BI13" s="459"/>
      <c r="BJ13" s="459"/>
      <c r="BK13" s="459"/>
      <c r="BL13" s="459"/>
      <c r="BM13" s="460"/>
      <c r="BN13" s="330">
        <v>128244</v>
      </c>
      <c r="BO13" s="331"/>
      <c r="BP13" s="331"/>
      <c r="BQ13" s="331"/>
      <c r="BR13" s="331"/>
      <c r="BS13" s="331"/>
      <c r="BT13" s="331"/>
      <c r="BU13" s="332"/>
      <c r="BV13" s="330">
        <v>-49987</v>
      </c>
      <c r="BW13" s="331"/>
      <c r="BX13" s="331"/>
      <c r="BY13" s="331"/>
      <c r="BZ13" s="331"/>
      <c r="CA13" s="331"/>
      <c r="CB13" s="331"/>
      <c r="CC13" s="332"/>
      <c r="CD13" s="466" t="s">
        <v>223</v>
      </c>
      <c r="CE13" s="436"/>
      <c r="CF13" s="436"/>
      <c r="CG13" s="436"/>
      <c r="CH13" s="436"/>
      <c r="CI13" s="436"/>
      <c r="CJ13" s="436"/>
      <c r="CK13" s="436"/>
      <c r="CL13" s="436"/>
      <c r="CM13" s="436"/>
      <c r="CN13" s="436"/>
      <c r="CO13" s="436"/>
      <c r="CP13" s="436"/>
      <c r="CQ13" s="436"/>
      <c r="CR13" s="436"/>
      <c r="CS13" s="467"/>
      <c r="CT13" s="318">
        <v>15.8</v>
      </c>
      <c r="CU13" s="319"/>
      <c r="CV13" s="319"/>
      <c r="CW13" s="319"/>
      <c r="CX13" s="319"/>
      <c r="CY13" s="319"/>
      <c r="CZ13" s="319"/>
      <c r="DA13" s="320"/>
      <c r="DB13" s="318">
        <v>16.100000000000001</v>
      </c>
      <c r="DC13" s="319"/>
      <c r="DD13" s="319"/>
      <c r="DE13" s="319"/>
      <c r="DF13" s="319"/>
      <c r="DG13" s="319"/>
      <c r="DH13" s="319"/>
      <c r="DI13" s="320"/>
    </row>
    <row r="14" spans="1:119" ht="18.75" customHeight="1" x14ac:dyDescent="0.15">
      <c r="A14" s="2"/>
      <c r="B14" s="426"/>
      <c r="C14" s="427"/>
      <c r="D14" s="427"/>
      <c r="E14" s="427"/>
      <c r="F14" s="427"/>
      <c r="G14" s="427"/>
      <c r="H14" s="427"/>
      <c r="I14" s="427"/>
      <c r="J14" s="427"/>
      <c r="K14" s="428"/>
      <c r="L14" s="497" t="s">
        <v>224</v>
      </c>
      <c r="M14" s="516"/>
      <c r="N14" s="516"/>
      <c r="O14" s="516"/>
      <c r="P14" s="516"/>
      <c r="Q14" s="517"/>
      <c r="R14" s="510">
        <v>13005</v>
      </c>
      <c r="S14" s="511"/>
      <c r="T14" s="511"/>
      <c r="U14" s="511"/>
      <c r="V14" s="512"/>
      <c r="W14" s="396"/>
      <c r="X14" s="343"/>
      <c r="Y14" s="343"/>
      <c r="Z14" s="343"/>
      <c r="AA14" s="343"/>
      <c r="AB14" s="344"/>
      <c r="AC14" s="500">
        <v>13.5</v>
      </c>
      <c r="AD14" s="501"/>
      <c r="AE14" s="501"/>
      <c r="AF14" s="501"/>
      <c r="AG14" s="502"/>
      <c r="AH14" s="500">
        <v>15.6</v>
      </c>
      <c r="AI14" s="501"/>
      <c r="AJ14" s="501"/>
      <c r="AK14" s="501"/>
      <c r="AL14" s="503"/>
      <c r="AM14" s="484"/>
      <c r="AN14" s="369"/>
      <c r="AO14" s="369"/>
      <c r="AP14" s="369"/>
      <c r="AQ14" s="369"/>
      <c r="AR14" s="369"/>
      <c r="AS14" s="369"/>
      <c r="AT14" s="370"/>
      <c r="AU14" s="485"/>
      <c r="AV14" s="486"/>
      <c r="AW14" s="486"/>
      <c r="AX14" s="486"/>
      <c r="AY14" s="458"/>
      <c r="AZ14" s="459"/>
      <c r="BA14" s="459"/>
      <c r="BB14" s="459"/>
      <c r="BC14" s="459"/>
      <c r="BD14" s="459"/>
      <c r="BE14" s="459"/>
      <c r="BF14" s="459"/>
      <c r="BG14" s="459"/>
      <c r="BH14" s="459"/>
      <c r="BI14" s="459"/>
      <c r="BJ14" s="459"/>
      <c r="BK14" s="459"/>
      <c r="BL14" s="459"/>
      <c r="BM14" s="460"/>
      <c r="BN14" s="330"/>
      <c r="BO14" s="331"/>
      <c r="BP14" s="331"/>
      <c r="BQ14" s="331"/>
      <c r="BR14" s="331"/>
      <c r="BS14" s="331"/>
      <c r="BT14" s="331"/>
      <c r="BU14" s="332"/>
      <c r="BV14" s="330"/>
      <c r="BW14" s="331"/>
      <c r="BX14" s="331"/>
      <c r="BY14" s="331"/>
      <c r="BZ14" s="331"/>
      <c r="CA14" s="331"/>
      <c r="CB14" s="331"/>
      <c r="CC14" s="332"/>
      <c r="CD14" s="461" t="s">
        <v>228</v>
      </c>
      <c r="CE14" s="462"/>
      <c r="CF14" s="462"/>
      <c r="CG14" s="462"/>
      <c r="CH14" s="462"/>
      <c r="CI14" s="462"/>
      <c r="CJ14" s="462"/>
      <c r="CK14" s="462"/>
      <c r="CL14" s="462"/>
      <c r="CM14" s="462"/>
      <c r="CN14" s="462"/>
      <c r="CO14" s="462"/>
      <c r="CP14" s="462"/>
      <c r="CQ14" s="462"/>
      <c r="CR14" s="462"/>
      <c r="CS14" s="463"/>
      <c r="CT14" s="504">
        <v>66.599999999999994</v>
      </c>
      <c r="CU14" s="505"/>
      <c r="CV14" s="505"/>
      <c r="CW14" s="505"/>
      <c r="CX14" s="505"/>
      <c r="CY14" s="505"/>
      <c r="CZ14" s="505"/>
      <c r="DA14" s="506"/>
      <c r="DB14" s="504">
        <v>76.3</v>
      </c>
      <c r="DC14" s="505"/>
      <c r="DD14" s="505"/>
      <c r="DE14" s="505"/>
      <c r="DF14" s="505"/>
      <c r="DG14" s="505"/>
      <c r="DH14" s="505"/>
      <c r="DI14" s="506"/>
    </row>
    <row r="15" spans="1:119" ht="18.75" customHeight="1" x14ac:dyDescent="0.15">
      <c r="A15" s="2"/>
      <c r="B15" s="426"/>
      <c r="C15" s="427"/>
      <c r="D15" s="427"/>
      <c r="E15" s="427"/>
      <c r="F15" s="427"/>
      <c r="G15" s="427"/>
      <c r="H15" s="427"/>
      <c r="I15" s="427"/>
      <c r="J15" s="427"/>
      <c r="K15" s="428"/>
      <c r="L15" s="14"/>
      <c r="M15" s="507" t="s">
        <v>217</v>
      </c>
      <c r="N15" s="508"/>
      <c r="O15" s="508"/>
      <c r="P15" s="508"/>
      <c r="Q15" s="509"/>
      <c r="R15" s="510">
        <v>12787</v>
      </c>
      <c r="S15" s="511"/>
      <c r="T15" s="511"/>
      <c r="U15" s="511"/>
      <c r="V15" s="512"/>
      <c r="W15" s="408" t="s">
        <v>7</v>
      </c>
      <c r="X15" s="340"/>
      <c r="Y15" s="340"/>
      <c r="Z15" s="340"/>
      <c r="AA15" s="340"/>
      <c r="AB15" s="341"/>
      <c r="AC15" s="371">
        <v>1754</v>
      </c>
      <c r="AD15" s="372"/>
      <c r="AE15" s="372"/>
      <c r="AF15" s="372"/>
      <c r="AG15" s="373"/>
      <c r="AH15" s="371">
        <v>1896</v>
      </c>
      <c r="AI15" s="372"/>
      <c r="AJ15" s="372"/>
      <c r="AK15" s="372"/>
      <c r="AL15" s="374"/>
      <c r="AM15" s="484"/>
      <c r="AN15" s="369"/>
      <c r="AO15" s="369"/>
      <c r="AP15" s="369"/>
      <c r="AQ15" s="369"/>
      <c r="AR15" s="369"/>
      <c r="AS15" s="369"/>
      <c r="AT15" s="370"/>
      <c r="AU15" s="485"/>
      <c r="AV15" s="486"/>
      <c r="AW15" s="486"/>
      <c r="AX15" s="486"/>
      <c r="AY15" s="375" t="s">
        <v>230</v>
      </c>
      <c r="AZ15" s="376"/>
      <c r="BA15" s="376"/>
      <c r="BB15" s="376"/>
      <c r="BC15" s="376"/>
      <c r="BD15" s="376"/>
      <c r="BE15" s="376"/>
      <c r="BF15" s="376"/>
      <c r="BG15" s="376"/>
      <c r="BH15" s="376"/>
      <c r="BI15" s="376"/>
      <c r="BJ15" s="376"/>
      <c r="BK15" s="376"/>
      <c r="BL15" s="376"/>
      <c r="BM15" s="377"/>
      <c r="BN15" s="336">
        <v>1782257</v>
      </c>
      <c r="BO15" s="337"/>
      <c r="BP15" s="337"/>
      <c r="BQ15" s="337"/>
      <c r="BR15" s="337"/>
      <c r="BS15" s="337"/>
      <c r="BT15" s="337"/>
      <c r="BU15" s="338"/>
      <c r="BV15" s="336">
        <v>1739212</v>
      </c>
      <c r="BW15" s="337"/>
      <c r="BX15" s="337"/>
      <c r="BY15" s="337"/>
      <c r="BZ15" s="337"/>
      <c r="CA15" s="337"/>
      <c r="CB15" s="337"/>
      <c r="CC15" s="338"/>
      <c r="CD15" s="513" t="s">
        <v>216</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26"/>
      <c r="C16" s="427"/>
      <c r="D16" s="427"/>
      <c r="E16" s="427"/>
      <c r="F16" s="427"/>
      <c r="G16" s="427"/>
      <c r="H16" s="427"/>
      <c r="I16" s="427"/>
      <c r="J16" s="427"/>
      <c r="K16" s="428"/>
      <c r="L16" s="497" t="s">
        <v>232</v>
      </c>
      <c r="M16" s="498"/>
      <c r="N16" s="498"/>
      <c r="O16" s="498"/>
      <c r="P16" s="498"/>
      <c r="Q16" s="499"/>
      <c r="R16" s="494" t="s">
        <v>233</v>
      </c>
      <c r="S16" s="495"/>
      <c r="T16" s="495"/>
      <c r="U16" s="495"/>
      <c r="V16" s="496"/>
      <c r="W16" s="396"/>
      <c r="X16" s="343"/>
      <c r="Y16" s="343"/>
      <c r="Z16" s="343"/>
      <c r="AA16" s="343"/>
      <c r="AB16" s="344"/>
      <c r="AC16" s="500">
        <v>27.9</v>
      </c>
      <c r="AD16" s="501"/>
      <c r="AE16" s="501"/>
      <c r="AF16" s="501"/>
      <c r="AG16" s="502"/>
      <c r="AH16" s="500">
        <v>27.5</v>
      </c>
      <c r="AI16" s="501"/>
      <c r="AJ16" s="501"/>
      <c r="AK16" s="501"/>
      <c r="AL16" s="503"/>
      <c r="AM16" s="484"/>
      <c r="AN16" s="369"/>
      <c r="AO16" s="369"/>
      <c r="AP16" s="369"/>
      <c r="AQ16" s="369"/>
      <c r="AR16" s="369"/>
      <c r="AS16" s="369"/>
      <c r="AT16" s="370"/>
      <c r="AU16" s="485"/>
      <c r="AV16" s="486"/>
      <c r="AW16" s="486"/>
      <c r="AX16" s="486"/>
      <c r="AY16" s="458" t="s">
        <v>108</v>
      </c>
      <c r="AZ16" s="459"/>
      <c r="BA16" s="459"/>
      <c r="BB16" s="459"/>
      <c r="BC16" s="459"/>
      <c r="BD16" s="459"/>
      <c r="BE16" s="459"/>
      <c r="BF16" s="459"/>
      <c r="BG16" s="459"/>
      <c r="BH16" s="459"/>
      <c r="BI16" s="459"/>
      <c r="BJ16" s="459"/>
      <c r="BK16" s="459"/>
      <c r="BL16" s="459"/>
      <c r="BM16" s="460"/>
      <c r="BN16" s="330">
        <v>6303757</v>
      </c>
      <c r="BO16" s="331"/>
      <c r="BP16" s="331"/>
      <c r="BQ16" s="331"/>
      <c r="BR16" s="331"/>
      <c r="BS16" s="331"/>
      <c r="BT16" s="331"/>
      <c r="BU16" s="332"/>
      <c r="BV16" s="330">
        <v>6327492</v>
      </c>
      <c r="BW16" s="331"/>
      <c r="BX16" s="331"/>
      <c r="BY16" s="331"/>
      <c r="BZ16" s="331"/>
      <c r="CA16" s="331"/>
      <c r="CB16" s="331"/>
      <c r="CC16" s="332"/>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29"/>
      <c r="C17" s="430"/>
      <c r="D17" s="430"/>
      <c r="E17" s="430"/>
      <c r="F17" s="430"/>
      <c r="G17" s="430"/>
      <c r="H17" s="430"/>
      <c r="I17" s="430"/>
      <c r="J17" s="430"/>
      <c r="K17" s="431"/>
      <c r="L17" s="15"/>
      <c r="M17" s="491" t="s">
        <v>103</v>
      </c>
      <c r="N17" s="492"/>
      <c r="O17" s="492"/>
      <c r="P17" s="492"/>
      <c r="Q17" s="493"/>
      <c r="R17" s="494" t="s">
        <v>235</v>
      </c>
      <c r="S17" s="495"/>
      <c r="T17" s="495"/>
      <c r="U17" s="495"/>
      <c r="V17" s="496"/>
      <c r="W17" s="408" t="s">
        <v>97</v>
      </c>
      <c r="X17" s="340"/>
      <c r="Y17" s="340"/>
      <c r="Z17" s="340"/>
      <c r="AA17" s="340"/>
      <c r="AB17" s="341"/>
      <c r="AC17" s="371">
        <v>3692</v>
      </c>
      <c r="AD17" s="372"/>
      <c r="AE17" s="372"/>
      <c r="AF17" s="372"/>
      <c r="AG17" s="373"/>
      <c r="AH17" s="371">
        <v>3922</v>
      </c>
      <c r="AI17" s="372"/>
      <c r="AJ17" s="372"/>
      <c r="AK17" s="372"/>
      <c r="AL17" s="374"/>
      <c r="AM17" s="484"/>
      <c r="AN17" s="369"/>
      <c r="AO17" s="369"/>
      <c r="AP17" s="369"/>
      <c r="AQ17" s="369"/>
      <c r="AR17" s="369"/>
      <c r="AS17" s="369"/>
      <c r="AT17" s="370"/>
      <c r="AU17" s="485"/>
      <c r="AV17" s="486"/>
      <c r="AW17" s="486"/>
      <c r="AX17" s="486"/>
      <c r="AY17" s="458" t="s">
        <v>238</v>
      </c>
      <c r="AZ17" s="459"/>
      <c r="BA17" s="459"/>
      <c r="BB17" s="459"/>
      <c r="BC17" s="459"/>
      <c r="BD17" s="459"/>
      <c r="BE17" s="459"/>
      <c r="BF17" s="459"/>
      <c r="BG17" s="459"/>
      <c r="BH17" s="459"/>
      <c r="BI17" s="459"/>
      <c r="BJ17" s="459"/>
      <c r="BK17" s="459"/>
      <c r="BL17" s="459"/>
      <c r="BM17" s="460"/>
      <c r="BN17" s="330">
        <v>2234986</v>
      </c>
      <c r="BO17" s="331"/>
      <c r="BP17" s="331"/>
      <c r="BQ17" s="331"/>
      <c r="BR17" s="331"/>
      <c r="BS17" s="331"/>
      <c r="BT17" s="331"/>
      <c r="BU17" s="332"/>
      <c r="BV17" s="330">
        <v>2180521</v>
      </c>
      <c r="BW17" s="331"/>
      <c r="BX17" s="331"/>
      <c r="BY17" s="331"/>
      <c r="BZ17" s="331"/>
      <c r="CA17" s="331"/>
      <c r="CB17" s="331"/>
      <c r="CC17" s="332"/>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239</v>
      </c>
      <c r="C18" s="422"/>
      <c r="D18" s="422"/>
      <c r="E18" s="472"/>
      <c r="F18" s="472"/>
      <c r="G18" s="472"/>
      <c r="H18" s="472"/>
      <c r="I18" s="472"/>
      <c r="J18" s="472"/>
      <c r="K18" s="472"/>
      <c r="L18" s="487">
        <v>303.08999999999997</v>
      </c>
      <c r="M18" s="487"/>
      <c r="N18" s="487"/>
      <c r="O18" s="487"/>
      <c r="P18" s="487"/>
      <c r="Q18" s="487"/>
      <c r="R18" s="488"/>
      <c r="S18" s="488"/>
      <c r="T18" s="488"/>
      <c r="U18" s="488"/>
      <c r="V18" s="489"/>
      <c r="W18" s="409"/>
      <c r="X18" s="410"/>
      <c r="Y18" s="410"/>
      <c r="Z18" s="410"/>
      <c r="AA18" s="410"/>
      <c r="AB18" s="403"/>
      <c r="AC18" s="446">
        <v>58.6</v>
      </c>
      <c r="AD18" s="447"/>
      <c r="AE18" s="447"/>
      <c r="AF18" s="447"/>
      <c r="AG18" s="490"/>
      <c r="AH18" s="446">
        <v>56.9</v>
      </c>
      <c r="AI18" s="447"/>
      <c r="AJ18" s="447"/>
      <c r="AK18" s="447"/>
      <c r="AL18" s="448"/>
      <c r="AM18" s="484"/>
      <c r="AN18" s="369"/>
      <c r="AO18" s="369"/>
      <c r="AP18" s="369"/>
      <c r="AQ18" s="369"/>
      <c r="AR18" s="369"/>
      <c r="AS18" s="369"/>
      <c r="AT18" s="370"/>
      <c r="AU18" s="485"/>
      <c r="AV18" s="486"/>
      <c r="AW18" s="486"/>
      <c r="AX18" s="486"/>
      <c r="AY18" s="458" t="s">
        <v>240</v>
      </c>
      <c r="AZ18" s="459"/>
      <c r="BA18" s="459"/>
      <c r="BB18" s="459"/>
      <c r="BC18" s="459"/>
      <c r="BD18" s="459"/>
      <c r="BE18" s="459"/>
      <c r="BF18" s="459"/>
      <c r="BG18" s="459"/>
      <c r="BH18" s="459"/>
      <c r="BI18" s="459"/>
      <c r="BJ18" s="459"/>
      <c r="BK18" s="459"/>
      <c r="BL18" s="459"/>
      <c r="BM18" s="460"/>
      <c r="BN18" s="330">
        <v>6384009</v>
      </c>
      <c r="BO18" s="331"/>
      <c r="BP18" s="331"/>
      <c r="BQ18" s="331"/>
      <c r="BR18" s="331"/>
      <c r="BS18" s="331"/>
      <c r="BT18" s="331"/>
      <c r="BU18" s="332"/>
      <c r="BV18" s="330">
        <v>6329099</v>
      </c>
      <c r="BW18" s="331"/>
      <c r="BX18" s="331"/>
      <c r="BY18" s="331"/>
      <c r="BZ18" s="331"/>
      <c r="CA18" s="331"/>
      <c r="CB18" s="331"/>
      <c r="CC18" s="332"/>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57</v>
      </c>
      <c r="C19" s="422"/>
      <c r="D19" s="422"/>
      <c r="E19" s="472"/>
      <c r="F19" s="472"/>
      <c r="G19" s="472"/>
      <c r="H19" s="472"/>
      <c r="I19" s="472"/>
      <c r="J19" s="472"/>
      <c r="K19" s="472"/>
      <c r="L19" s="473">
        <v>43</v>
      </c>
      <c r="M19" s="473"/>
      <c r="N19" s="473"/>
      <c r="O19" s="473"/>
      <c r="P19" s="473"/>
      <c r="Q19" s="473"/>
      <c r="R19" s="474"/>
      <c r="S19" s="474"/>
      <c r="T19" s="474"/>
      <c r="U19" s="474"/>
      <c r="V19" s="475"/>
      <c r="W19" s="392"/>
      <c r="X19" s="393"/>
      <c r="Y19" s="393"/>
      <c r="Z19" s="393"/>
      <c r="AA19" s="393"/>
      <c r="AB19" s="393"/>
      <c r="AC19" s="482"/>
      <c r="AD19" s="482"/>
      <c r="AE19" s="482"/>
      <c r="AF19" s="482"/>
      <c r="AG19" s="482"/>
      <c r="AH19" s="482"/>
      <c r="AI19" s="482"/>
      <c r="AJ19" s="482"/>
      <c r="AK19" s="482"/>
      <c r="AL19" s="483"/>
      <c r="AM19" s="484"/>
      <c r="AN19" s="369"/>
      <c r="AO19" s="369"/>
      <c r="AP19" s="369"/>
      <c r="AQ19" s="369"/>
      <c r="AR19" s="369"/>
      <c r="AS19" s="369"/>
      <c r="AT19" s="370"/>
      <c r="AU19" s="485"/>
      <c r="AV19" s="486"/>
      <c r="AW19" s="486"/>
      <c r="AX19" s="486"/>
      <c r="AY19" s="458" t="s">
        <v>133</v>
      </c>
      <c r="AZ19" s="459"/>
      <c r="BA19" s="459"/>
      <c r="BB19" s="459"/>
      <c r="BC19" s="459"/>
      <c r="BD19" s="459"/>
      <c r="BE19" s="459"/>
      <c r="BF19" s="459"/>
      <c r="BG19" s="459"/>
      <c r="BH19" s="459"/>
      <c r="BI19" s="459"/>
      <c r="BJ19" s="459"/>
      <c r="BK19" s="459"/>
      <c r="BL19" s="459"/>
      <c r="BM19" s="460"/>
      <c r="BN19" s="330">
        <v>8806808</v>
      </c>
      <c r="BO19" s="331"/>
      <c r="BP19" s="331"/>
      <c r="BQ19" s="331"/>
      <c r="BR19" s="331"/>
      <c r="BS19" s="331"/>
      <c r="BT19" s="331"/>
      <c r="BU19" s="332"/>
      <c r="BV19" s="330">
        <v>8683982</v>
      </c>
      <c r="BW19" s="331"/>
      <c r="BX19" s="331"/>
      <c r="BY19" s="331"/>
      <c r="BZ19" s="331"/>
      <c r="CA19" s="331"/>
      <c r="CB19" s="331"/>
      <c r="CC19" s="332"/>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242</v>
      </c>
      <c r="C20" s="422"/>
      <c r="D20" s="422"/>
      <c r="E20" s="472"/>
      <c r="F20" s="472"/>
      <c r="G20" s="472"/>
      <c r="H20" s="472"/>
      <c r="I20" s="472"/>
      <c r="J20" s="472"/>
      <c r="K20" s="472"/>
      <c r="L20" s="473">
        <v>5217</v>
      </c>
      <c r="M20" s="473"/>
      <c r="N20" s="473"/>
      <c r="O20" s="473"/>
      <c r="P20" s="473"/>
      <c r="Q20" s="473"/>
      <c r="R20" s="474"/>
      <c r="S20" s="474"/>
      <c r="T20" s="474"/>
      <c r="U20" s="474"/>
      <c r="V20" s="475"/>
      <c r="W20" s="409"/>
      <c r="X20" s="410"/>
      <c r="Y20" s="410"/>
      <c r="Z20" s="410"/>
      <c r="AA20" s="410"/>
      <c r="AB20" s="410"/>
      <c r="AC20" s="476"/>
      <c r="AD20" s="476"/>
      <c r="AE20" s="476"/>
      <c r="AF20" s="476"/>
      <c r="AG20" s="476"/>
      <c r="AH20" s="476"/>
      <c r="AI20" s="476"/>
      <c r="AJ20" s="476"/>
      <c r="AK20" s="476"/>
      <c r="AL20" s="477"/>
      <c r="AM20" s="478"/>
      <c r="AN20" s="438"/>
      <c r="AO20" s="438"/>
      <c r="AP20" s="438"/>
      <c r="AQ20" s="438"/>
      <c r="AR20" s="438"/>
      <c r="AS20" s="438"/>
      <c r="AT20" s="439"/>
      <c r="AU20" s="479"/>
      <c r="AV20" s="480"/>
      <c r="AW20" s="480"/>
      <c r="AX20" s="481"/>
      <c r="AY20" s="458"/>
      <c r="AZ20" s="459"/>
      <c r="BA20" s="459"/>
      <c r="BB20" s="459"/>
      <c r="BC20" s="459"/>
      <c r="BD20" s="459"/>
      <c r="BE20" s="459"/>
      <c r="BF20" s="459"/>
      <c r="BG20" s="459"/>
      <c r="BH20" s="459"/>
      <c r="BI20" s="459"/>
      <c r="BJ20" s="459"/>
      <c r="BK20" s="459"/>
      <c r="BL20" s="459"/>
      <c r="BM20" s="460"/>
      <c r="BN20" s="330"/>
      <c r="BO20" s="331"/>
      <c r="BP20" s="331"/>
      <c r="BQ20" s="331"/>
      <c r="BR20" s="331"/>
      <c r="BS20" s="331"/>
      <c r="BT20" s="331"/>
      <c r="BU20" s="332"/>
      <c r="BV20" s="330"/>
      <c r="BW20" s="331"/>
      <c r="BX20" s="331"/>
      <c r="BY20" s="331"/>
      <c r="BZ20" s="331"/>
      <c r="CA20" s="331"/>
      <c r="CB20" s="331"/>
      <c r="CC20" s="332"/>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243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49"/>
      <c r="AZ21" s="450"/>
      <c r="BA21" s="450"/>
      <c r="BB21" s="450"/>
      <c r="BC21" s="450"/>
      <c r="BD21" s="450"/>
      <c r="BE21" s="450"/>
      <c r="BF21" s="450"/>
      <c r="BG21" s="450"/>
      <c r="BH21" s="450"/>
      <c r="BI21" s="450"/>
      <c r="BJ21" s="450"/>
      <c r="BK21" s="450"/>
      <c r="BL21" s="450"/>
      <c r="BM21" s="451"/>
      <c r="BN21" s="333"/>
      <c r="BO21" s="334"/>
      <c r="BP21" s="334"/>
      <c r="BQ21" s="334"/>
      <c r="BR21" s="334"/>
      <c r="BS21" s="334"/>
      <c r="BT21" s="334"/>
      <c r="BU21" s="335"/>
      <c r="BV21" s="333"/>
      <c r="BW21" s="334"/>
      <c r="BX21" s="334"/>
      <c r="BY21" s="334"/>
      <c r="BZ21" s="334"/>
      <c r="CA21" s="334"/>
      <c r="CB21" s="334"/>
      <c r="CC21" s="3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53" t="s">
        <v>244</v>
      </c>
      <c r="C22" s="360"/>
      <c r="D22" s="361"/>
      <c r="E22" s="339" t="s">
        <v>8</v>
      </c>
      <c r="F22" s="340"/>
      <c r="G22" s="340"/>
      <c r="H22" s="340"/>
      <c r="I22" s="340"/>
      <c r="J22" s="340"/>
      <c r="K22" s="341"/>
      <c r="L22" s="339" t="s">
        <v>246</v>
      </c>
      <c r="M22" s="340"/>
      <c r="N22" s="340"/>
      <c r="O22" s="340"/>
      <c r="P22" s="341"/>
      <c r="Q22" s="345" t="s">
        <v>237</v>
      </c>
      <c r="R22" s="346"/>
      <c r="S22" s="346"/>
      <c r="T22" s="346"/>
      <c r="U22" s="346"/>
      <c r="V22" s="347"/>
      <c r="W22" s="359" t="s">
        <v>58</v>
      </c>
      <c r="X22" s="360"/>
      <c r="Y22" s="361"/>
      <c r="Z22" s="339" t="s">
        <v>8</v>
      </c>
      <c r="AA22" s="340"/>
      <c r="AB22" s="340"/>
      <c r="AC22" s="340"/>
      <c r="AD22" s="340"/>
      <c r="AE22" s="340"/>
      <c r="AF22" s="340"/>
      <c r="AG22" s="341"/>
      <c r="AH22" s="351" t="s">
        <v>187</v>
      </c>
      <c r="AI22" s="340"/>
      <c r="AJ22" s="340"/>
      <c r="AK22" s="340"/>
      <c r="AL22" s="341"/>
      <c r="AM22" s="351" t="s">
        <v>247</v>
      </c>
      <c r="AN22" s="352"/>
      <c r="AO22" s="352"/>
      <c r="AP22" s="352"/>
      <c r="AQ22" s="352"/>
      <c r="AR22" s="353"/>
      <c r="AS22" s="345" t="s">
        <v>237</v>
      </c>
      <c r="AT22" s="346"/>
      <c r="AU22" s="346"/>
      <c r="AV22" s="346"/>
      <c r="AW22" s="346"/>
      <c r="AX22" s="357"/>
      <c r="AY22" s="375" t="s">
        <v>249</v>
      </c>
      <c r="AZ22" s="376"/>
      <c r="BA22" s="376"/>
      <c r="BB22" s="376"/>
      <c r="BC22" s="376"/>
      <c r="BD22" s="376"/>
      <c r="BE22" s="376"/>
      <c r="BF22" s="376"/>
      <c r="BG22" s="376"/>
      <c r="BH22" s="376"/>
      <c r="BI22" s="376"/>
      <c r="BJ22" s="376"/>
      <c r="BK22" s="376"/>
      <c r="BL22" s="376"/>
      <c r="BM22" s="377"/>
      <c r="BN22" s="336">
        <v>14314803</v>
      </c>
      <c r="BO22" s="337"/>
      <c r="BP22" s="337"/>
      <c r="BQ22" s="337"/>
      <c r="BR22" s="337"/>
      <c r="BS22" s="337"/>
      <c r="BT22" s="337"/>
      <c r="BU22" s="338"/>
      <c r="BV22" s="336">
        <v>15227700</v>
      </c>
      <c r="BW22" s="337"/>
      <c r="BX22" s="337"/>
      <c r="BY22" s="337"/>
      <c r="BZ22" s="337"/>
      <c r="CA22" s="337"/>
      <c r="CB22" s="337"/>
      <c r="CC22" s="338"/>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54"/>
      <c r="C23" s="363"/>
      <c r="D23" s="364"/>
      <c r="E23" s="342"/>
      <c r="F23" s="343"/>
      <c r="G23" s="343"/>
      <c r="H23" s="343"/>
      <c r="I23" s="343"/>
      <c r="J23" s="343"/>
      <c r="K23" s="344"/>
      <c r="L23" s="342"/>
      <c r="M23" s="343"/>
      <c r="N23" s="343"/>
      <c r="O23" s="343"/>
      <c r="P23" s="344"/>
      <c r="Q23" s="348"/>
      <c r="R23" s="349"/>
      <c r="S23" s="349"/>
      <c r="T23" s="349"/>
      <c r="U23" s="349"/>
      <c r="V23" s="350"/>
      <c r="W23" s="362"/>
      <c r="X23" s="363"/>
      <c r="Y23" s="364"/>
      <c r="Z23" s="342"/>
      <c r="AA23" s="343"/>
      <c r="AB23" s="343"/>
      <c r="AC23" s="343"/>
      <c r="AD23" s="343"/>
      <c r="AE23" s="343"/>
      <c r="AF23" s="343"/>
      <c r="AG23" s="344"/>
      <c r="AH23" s="342"/>
      <c r="AI23" s="343"/>
      <c r="AJ23" s="343"/>
      <c r="AK23" s="343"/>
      <c r="AL23" s="344"/>
      <c r="AM23" s="354"/>
      <c r="AN23" s="355"/>
      <c r="AO23" s="355"/>
      <c r="AP23" s="355"/>
      <c r="AQ23" s="355"/>
      <c r="AR23" s="356"/>
      <c r="AS23" s="348"/>
      <c r="AT23" s="349"/>
      <c r="AU23" s="349"/>
      <c r="AV23" s="349"/>
      <c r="AW23" s="349"/>
      <c r="AX23" s="358"/>
      <c r="AY23" s="458" t="s">
        <v>251</v>
      </c>
      <c r="AZ23" s="459"/>
      <c r="BA23" s="459"/>
      <c r="BB23" s="459"/>
      <c r="BC23" s="459"/>
      <c r="BD23" s="459"/>
      <c r="BE23" s="459"/>
      <c r="BF23" s="459"/>
      <c r="BG23" s="459"/>
      <c r="BH23" s="459"/>
      <c r="BI23" s="459"/>
      <c r="BJ23" s="459"/>
      <c r="BK23" s="459"/>
      <c r="BL23" s="459"/>
      <c r="BM23" s="460"/>
      <c r="BN23" s="330">
        <v>6637479</v>
      </c>
      <c r="BO23" s="331"/>
      <c r="BP23" s="331"/>
      <c r="BQ23" s="331"/>
      <c r="BR23" s="331"/>
      <c r="BS23" s="331"/>
      <c r="BT23" s="331"/>
      <c r="BU23" s="332"/>
      <c r="BV23" s="330">
        <v>7272587</v>
      </c>
      <c r="BW23" s="331"/>
      <c r="BX23" s="331"/>
      <c r="BY23" s="331"/>
      <c r="BZ23" s="331"/>
      <c r="CA23" s="331"/>
      <c r="CB23" s="331"/>
      <c r="CC23" s="332"/>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54"/>
      <c r="C24" s="363"/>
      <c r="D24" s="364"/>
      <c r="E24" s="368" t="s">
        <v>253</v>
      </c>
      <c r="F24" s="369"/>
      <c r="G24" s="369"/>
      <c r="H24" s="369"/>
      <c r="I24" s="369"/>
      <c r="J24" s="369"/>
      <c r="K24" s="370"/>
      <c r="L24" s="371">
        <v>1</v>
      </c>
      <c r="M24" s="372"/>
      <c r="N24" s="372"/>
      <c r="O24" s="372"/>
      <c r="P24" s="373"/>
      <c r="Q24" s="371">
        <v>6750</v>
      </c>
      <c r="R24" s="372"/>
      <c r="S24" s="372"/>
      <c r="T24" s="372"/>
      <c r="U24" s="372"/>
      <c r="V24" s="373"/>
      <c r="W24" s="362"/>
      <c r="X24" s="363"/>
      <c r="Y24" s="364"/>
      <c r="Z24" s="368" t="s">
        <v>254</v>
      </c>
      <c r="AA24" s="369"/>
      <c r="AB24" s="369"/>
      <c r="AC24" s="369"/>
      <c r="AD24" s="369"/>
      <c r="AE24" s="369"/>
      <c r="AF24" s="369"/>
      <c r="AG24" s="370"/>
      <c r="AH24" s="371">
        <v>193</v>
      </c>
      <c r="AI24" s="372"/>
      <c r="AJ24" s="372"/>
      <c r="AK24" s="372"/>
      <c r="AL24" s="373"/>
      <c r="AM24" s="371">
        <v>573789</v>
      </c>
      <c r="AN24" s="372"/>
      <c r="AO24" s="372"/>
      <c r="AP24" s="372"/>
      <c r="AQ24" s="372"/>
      <c r="AR24" s="373"/>
      <c r="AS24" s="371">
        <v>2973</v>
      </c>
      <c r="AT24" s="372"/>
      <c r="AU24" s="372"/>
      <c r="AV24" s="372"/>
      <c r="AW24" s="372"/>
      <c r="AX24" s="374"/>
      <c r="AY24" s="449" t="s">
        <v>256</v>
      </c>
      <c r="AZ24" s="450"/>
      <c r="BA24" s="450"/>
      <c r="BB24" s="450"/>
      <c r="BC24" s="450"/>
      <c r="BD24" s="450"/>
      <c r="BE24" s="450"/>
      <c r="BF24" s="450"/>
      <c r="BG24" s="450"/>
      <c r="BH24" s="450"/>
      <c r="BI24" s="450"/>
      <c r="BJ24" s="450"/>
      <c r="BK24" s="450"/>
      <c r="BL24" s="450"/>
      <c r="BM24" s="451"/>
      <c r="BN24" s="330">
        <v>10943711</v>
      </c>
      <c r="BO24" s="331"/>
      <c r="BP24" s="331"/>
      <c r="BQ24" s="331"/>
      <c r="BR24" s="331"/>
      <c r="BS24" s="331"/>
      <c r="BT24" s="331"/>
      <c r="BU24" s="332"/>
      <c r="BV24" s="330">
        <v>11485162</v>
      </c>
      <c r="BW24" s="331"/>
      <c r="BX24" s="331"/>
      <c r="BY24" s="331"/>
      <c r="BZ24" s="331"/>
      <c r="CA24" s="331"/>
      <c r="CB24" s="331"/>
      <c r="CC24" s="332"/>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54"/>
      <c r="C25" s="363"/>
      <c r="D25" s="364"/>
      <c r="E25" s="368" t="s">
        <v>259</v>
      </c>
      <c r="F25" s="369"/>
      <c r="G25" s="369"/>
      <c r="H25" s="369"/>
      <c r="I25" s="369"/>
      <c r="J25" s="369"/>
      <c r="K25" s="370"/>
      <c r="L25" s="371">
        <v>2</v>
      </c>
      <c r="M25" s="372"/>
      <c r="N25" s="372"/>
      <c r="O25" s="372"/>
      <c r="P25" s="373"/>
      <c r="Q25" s="371">
        <v>5580</v>
      </c>
      <c r="R25" s="372"/>
      <c r="S25" s="372"/>
      <c r="T25" s="372"/>
      <c r="U25" s="372"/>
      <c r="V25" s="373"/>
      <c r="W25" s="362"/>
      <c r="X25" s="363"/>
      <c r="Y25" s="364"/>
      <c r="Z25" s="368" t="s">
        <v>260</v>
      </c>
      <c r="AA25" s="369"/>
      <c r="AB25" s="369"/>
      <c r="AC25" s="369"/>
      <c r="AD25" s="369"/>
      <c r="AE25" s="369"/>
      <c r="AF25" s="369"/>
      <c r="AG25" s="370"/>
      <c r="AH25" s="371" t="s">
        <v>205</v>
      </c>
      <c r="AI25" s="372"/>
      <c r="AJ25" s="372"/>
      <c r="AK25" s="372"/>
      <c r="AL25" s="373"/>
      <c r="AM25" s="371" t="s">
        <v>205</v>
      </c>
      <c r="AN25" s="372"/>
      <c r="AO25" s="372"/>
      <c r="AP25" s="372"/>
      <c r="AQ25" s="372"/>
      <c r="AR25" s="373"/>
      <c r="AS25" s="371" t="s">
        <v>205</v>
      </c>
      <c r="AT25" s="372"/>
      <c r="AU25" s="372"/>
      <c r="AV25" s="372"/>
      <c r="AW25" s="372"/>
      <c r="AX25" s="374"/>
      <c r="AY25" s="375" t="s">
        <v>37</v>
      </c>
      <c r="AZ25" s="376"/>
      <c r="BA25" s="376"/>
      <c r="BB25" s="376"/>
      <c r="BC25" s="376"/>
      <c r="BD25" s="376"/>
      <c r="BE25" s="376"/>
      <c r="BF25" s="376"/>
      <c r="BG25" s="376"/>
      <c r="BH25" s="376"/>
      <c r="BI25" s="376"/>
      <c r="BJ25" s="376"/>
      <c r="BK25" s="376"/>
      <c r="BL25" s="376"/>
      <c r="BM25" s="377"/>
      <c r="BN25" s="336">
        <v>899233</v>
      </c>
      <c r="BO25" s="337"/>
      <c r="BP25" s="337"/>
      <c r="BQ25" s="337"/>
      <c r="BR25" s="337"/>
      <c r="BS25" s="337"/>
      <c r="BT25" s="337"/>
      <c r="BU25" s="338"/>
      <c r="BV25" s="336">
        <v>689862</v>
      </c>
      <c r="BW25" s="337"/>
      <c r="BX25" s="337"/>
      <c r="BY25" s="337"/>
      <c r="BZ25" s="337"/>
      <c r="CA25" s="337"/>
      <c r="CB25" s="337"/>
      <c r="CC25" s="338"/>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54"/>
      <c r="C26" s="363"/>
      <c r="D26" s="364"/>
      <c r="E26" s="368" t="s">
        <v>261</v>
      </c>
      <c r="F26" s="369"/>
      <c r="G26" s="369"/>
      <c r="H26" s="369"/>
      <c r="I26" s="369"/>
      <c r="J26" s="369"/>
      <c r="K26" s="370"/>
      <c r="L26" s="371">
        <v>1</v>
      </c>
      <c r="M26" s="372"/>
      <c r="N26" s="372"/>
      <c r="O26" s="372"/>
      <c r="P26" s="373"/>
      <c r="Q26" s="371">
        <v>5040</v>
      </c>
      <c r="R26" s="372"/>
      <c r="S26" s="372"/>
      <c r="T26" s="372"/>
      <c r="U26" s="372"/>
      <c r="V26" s="373"/>
      <c r="W26" s="362"/>
      <c r="X26" s="363"/>
      <c r="Y26" s="364"/>
      <c r="Z26" s="368" t="s">
        <v>262</v>
      </c>
      <c r="AA26" s="464"/>
      <c r="AB26" s="464"/>
      <c r="AC26" s="464"/>
      <c r="AD26" s="464"/>
      <c r="AE26" s="464"/>
      <c r="AF26" s="464"/>
      <c r="AG26" s="465"/>
      <c r="AH26" s="371">
        <v>2</v>
      </c>
      <c r="AI26" s="372"/>
      <c r="AJ26" s="372"/>
      <c r="AK26" s="372"/>
      <c r="AL26" s="373"/>
      <c r="AM26" s="371" t="s">
        <v>266</v>
      </c>
      <c r="AN26" s="372"/>
      <c r="AO26" s="372"/>
      <c r="AP26" s="372"/>
      <c r="AQ26" s="372"/>
      <c r="AR26" s="373"/>
      <c r="AS26" s="371" t="s">
        <v>266</v>
      </c>
      <c r="AT26" s="372"/>
      <c r="AU26" s="372"/>
      <c r="AV26" s="372"/>
      <c r="AW26" s="372"/>
      <c r="AX26" s="374"/>
      <c r="AY26" s="466" t="s">
        <v>267</v>
      </c>
      <c r="AZ26" s="436"/>
      <c r="BA26" s="436"/>
      <c r="BB26" s="436"/>
      <c r="BC26" s="436"/>
      <c r="BD26" s="436"/>
      <c r="BE26" s="436"/>
      <c r="BF26" s="436"/>
      <c r="BG26" s="436"/>
      <c r="BH26" s="436"/>
      <c r="BI26" s="436"/>
      <c r="BJ26" s="436"/>
      <c r="BK26" s="436"/>
      <c r="BL26" s="436"/>
      <c r="BM26" s="467"/>
      <c r="BN26" s="330" t="s">
        <v>205</v>
      </c>
      <c r="BO26" s="331"/>
      <c r="BP26" s="331"/>
      <c r="BQ26" s="331"/>
      <c r="BR26" s="331"/>
      <c r="BS26" s="331"/>
      <c r="BT26" s="331"/>
      <c r="BU26" s="332"/>
      <c r="BV26" s="330" t="s">
        <v>205</v>
      </c>
      <c r="BW26" s="331"/>
      <c r="BX26" s="331"/>
      <c r="BY26" s="331"/>
      <c r="BZ26" s="331"/>
      <c r="CA26" s="331"/>
      <c r="CB26" s="331"/>
      <c r="CC26" s="332"/>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54"/>
      <c r="C27" s="363"/>
      <c r="D27" s="364"/>
      <c r="E27" s="368" t="s">
        <v>268</v>
      </c>
      <c r="F27" s="369"/>
      <c r="G27" s="369"/>
      <c r="H27" s="369"/>
      <c r="I27" s="369"/>
      <c r="J27" s="369"/>
      <c r="K27" s="370"/>
      <c r="L27" s="371">
        <v>1</v>
      </c>
      <c r="M27" s="372"/>
      <c r="N27" s="372"/>
      <c r="O27" s="372"/>
      <c r="P27" s="373"/>
      <c r="Q27" s="371">
        <v>3200</v>
      </c>
      <c r="R27" s="372"/>
      <c r="S27" s="372"/>
      <c r="T27" s="372"/>
      <c r="U27" s="372"/>
      <c r="V27" s="373"/>
      <c r="W27" s="362"/>
      <c r="X27" s="363"/>
      <c r="Y27" s="364"/>
      <c r="Z27" s="368" t="s">
        <v>270</v>
      </c>
      <c r="AA27" s="369"/>
      <c r="AB27" s="369"/>
      <c r="AC27" s="369"/>
      <c r="AD27" s="369"/>
      <c r="AE27" s="369"/>
      <c r="AF27" s="369"/>
      <c r="AG27" s="370"/>
      <c r="AH27" s="371" t="s">
        <v>205</v>
      </c>
      <c r="AI27" s="372"/>
      <c r="AJ27" s="372"/>
      <c r="AK27" s="372"/>
      <c r="AL27" s="373"/>
      <c r="AM27" s="371" t="s">
        <v>205</v>
      </c>
      <c r="AN27" s="372"/>
      <c r="AO27" s="372"/>
      <c r="AP27" s="372"/>
      <c r="AQ27" s="372"/>
      <c r="AR27" s="373"/>
      <c r="AS27" s="371" t="s">
        <v>205</v>
      </c>
      <c r="AT27" s="372"/>
      <c r="AU27" s="372"/>
      <c r="AV27" s="372"/>
      <c r="AW27" s="372"/>
      <c r="AX27" s="374"/>
      <c r="AY27" s="461" t="s">
        <v>272</v>
      </c>
      <c r="AZ27" s="462"/>
      <c r="BA27" s="462"/>
      <c r="BB27" s="462"/>
      <c r="BC27" s="462"/>
      <c r="BD27" s="462"/>
      <c r="BE27" s="462"/>
      <c r="BF27" s="462"/>
      <c r="BG27" s="462"/>
      <c r="BH27" s="462"/>
      <c r="BI27" s="462"/>
      <c r="BJ27" s="462"/>
      <c r="BK27" s="462"/>
      <c r="BL27" s="462"/>
      <c r="BM27" s="463"/>
      <c r="BN27" s="333">
        <v>388161</v>
      </c>
      <c r="BO27" s="334"/>
      <c r="BP27" s="334"/>
      <c r="BQ27" s="334"/>
      <c r="BR27" s="334"/>
      <c r="BS27" s="334"/>
      <c r="BT27" s="334"/>
      <c r="BU27" s="335"/>
      <c r="BV27" s="333">
        <v>388154</v>
      </c>
      <c r="BW27" s="334"/>
      <c r="BX27" s="334"/>
      <c r="BY27" s="334"/>
      <c r="BZ27" s="334"/>
      <c r="CA27" s="334"/>
      <c r="CB27" s="334"/>
      <c r="CC27" s="3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54"/>
      <c r="C28" s="363"/>
      <c r="D28" s="364"/>
      <c r="E28" s="368" t="s">
        <v>273</v>
      </c>
      <c r="F28" s="369"/>
      <c r="G28" s="369"/>
      <c r="H28" s="369"/>
      <c r="I28" s="369"/>
      <c r="J28" s="369"/>
      <c r="K28" s="370"/>
      <c r="L28" s="371">
        <v>1</v>
      </c>
      <c r="M28" s="372"/>
      <c r="N28" s="372"/>
      <c r="O28" s="372"/>
      <c r="P28" s="373"/>
      <c r="Q28" s="371">
        <v>2500</v>
      </c>
      <c r="R28" s="372"/>
      <c r="S28" s="372"/>
      <c r="T28" s="372"/>
      <c r="U28" s="372"/>
      <c r="V28" s="373"/>
      <c r="W28" s="362"/>
      <c r="X28" s="363"/>
      <c r="Y28" s="364"/>
      <c r="Z28" s="368" t="s">
        <v>38</v>
      </c>
      <c r="AA28" s="369"/>
      <c r="AB28" s="369"/>
      <c r="AC28" s="369"/>
      <c r="AD28" s="369"/>
      <c r="AE28" s="369"/>
      <c r="AF28" s="369"/>
      <c r="AG28" s="370"/>
      <c r="AH28" s="371" t="s">
        <v>205</v>
      </c>
      <c r="AI28" s="372"/>
      <c r="AJ28" s="372"/>
      <c r="AK28" s="372"/>
      <c r="AL28" s="373"/>
      <c r="AM28" s="371" t="s">
        <v>205</v>
      </c>
      <c r="AN28" s="372"/>
      <c r="AO28" s="372"/>
      <c r="AP28" s="372"/>
      <c r="AQ28" s="372"/>
      <c r="AR28" s="373"/>
      <c r="AS28" s="371" t="s">
        <v>205</v>
      </c>
      <c r="AT28" s="372"/>
      <c r="AU28" s="372"/>
      <c r="AV28" s="372"/>
      <c r="AW28" s="372"/>
      <c r="AX28" s="374"/>
      <c r="AY28" s="321" t="s">
        <v>276</v>
      </c>
      <c r="AZ28" s="322"/>
      <c r="BA28" s="322"/>
      <c r="BB28" s="323"/>
      <c r="BC28" s="375" t="s">
        <v>102</v>
      </c>
      <c r="BD28" s="376"/>
      <c r="BE28" s="376"/>
      <c r="BF28" s="376"/>
      <c r="BG28" s="376"/>
      <c r="BH28" s="376"/>
      <c r="BI28" s="376"/>
      <c r="BJ28" s="376"/>
      <c r="BK28" s="376"/>
      <c r="BL28" s="376"/>
      <c r="BM28" s="377"/>
      <c r="BN28" s="336">
        <v>1789708</v>
      </c>
      <c r="BO28" s="337"/>
      <c r="BP28" s="337"/>
      <c r="BQ28" s="337"/>
      <c r="BR28" s="337"/>
      <c r="BS28" s="337"/>
      <c r="BT28" s="337"/>
      <c r="BU28" s="338"/>
      <c r="BV28" s="336">
        <v>1673406</v>
      </c>
      <c r="BW28" s="337"/>
      <c r="BX28" s="337"/>
      <c r="BY28" s="337"/>
      <c r="BZ28" s="337"/>
      <c r="CA28" s="337"/>
      <c r="CB28" s="337"/>
      <c r="CC28" s="338"/>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54"/>
      <c r="C29" s="363"/>
      <c r="D29" s="364"/>
      <c r="E29" s="368" t="s">
        <v>277</v>
      </c>
      <c r="F29" s="369"/>
      <c r="G29" s="369"/>
      <c r="H29" s="369"/>
      <c r="I29" s="369"/>
      <c r="J29" s="369"/>
      <c r="K29" s="370"/>
      <c r="L29" s="371">
        <v>11</v>
      </c>
      <c r="M29" s="372"/>
      <c r="N29" s="372"/>
      <c r="O29" s="372"/>
      <c r="P29" s="373"/>
      <c r="Q29" s="371">
        <v>2300</v>
      </c>
      <c r="R29" s="372"/>
      <c r="S29" s="372"/>
      <c r="T29" s="372"/>
      <c r="U29" s="372"/>
      <c r="V29" s="373"/>
      <c r="W29" s="365"/>
      <c r="X29" s="366"/>
      <c r="Y29" s="367"/>
      <c r="Z29" s="368" t="s">
        <v>279</v>
      </c>
      <c r="AA29" s="369"/>
      <c r="AB29" s="369"/>
      <c r="AC29" s="369"/>
      <c r="AD29" s="369"/>
      <c r="AE29" s="369"/>
      <c r="AF29" s="369"/>
      <c r="AG29" s="370"/>
      <c r="AH29" s="371">
        <v>193</v>
      </c>
      <c r="AI29" s="372"/>
      <c r="AJ29" s="372"/>
      <c r="AK29" s="372"/>
      <c r="AL29" s="373"/>
      <c r="AM29" s="371">
        <v>573789</v>
      </c>
      <c r="AN29" s="372"/>
      <c r="AO29" s="372"/>
      <c r="AP29" s="372"/>
      <c r="AQ29" s="372"/>
      <c r="AR29" s="373"/>
      <c r="AS29" s="371">
        <v>2973</v>
      </c>
      <c r="AT29" s="372"/>
      <c r="AU29" s="372"/>
      <c r="AV29" s="372"/>
      <c r="AW29" s="372"/>
      <c r="AX29" s="374"/>
      <c r="AY29" s="324"/>
      <c r="AZ29" s="325"/>
      <c r="BA29" s="325"/>
      <c r="BB29" s="326"/>
      <c r="BC29" s="458" t="s">
        <v>168</v>
      </c>
      <c r="BD29" s="459"/>
      <c r="BE29" s="459"/>
      <c r="BF29" s="459"/>
      <c r="BG29" s="459"/>
      <c r="BH29" s="459"/>
      <c r="BI29" s="459"/>
      <c r="BJ29" s="459"/>
      <c r="BK29" s="459"/>
      <c r="BL29" s="459"/>
      <c r="BM29" s="460"/>
      <c r="BN29" s="330">
        <v>33236</v>
      </c>
      <c r="BO29" s="331"/>
      <c r="BP29" s="331"/>
      <c r="BQ29" s="331"/>
      <c r="BR29" s="331"/>
      <c r="BS29" s="331"/>
      <c r="BT29" s="331"/>
      <c r="BU29" s="332"/>
      <c r="BV29" s="330">
        <v>200169</v>
      </c>
      <c r="BW29" s="331"/>
      <c r="BX29" s="331"/>
      <c r="BY29" s="331"/>
      <c r="BZ29" s="331"/>
      <c r="CA29" s="331"/>
      <c r="CB29" s="331"/>
      <c r="CC29" s="332"/>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55"/>
      <c r="C30" s="456"/>
      <c r="D30" s="457"/>
      <c r="E30" s="437"/>
      <c r="F30" s="438"/>
      <c r="G30" s="438"/>
      <c r="H30" s="438"/>
      <c r="I30" s="438"/>
      <c r="J30" s="438"/>
      <c r="K30" s="439"/>
      <c r="L30" s="440"/>
      <c r="M30" s="441"/>
      <c r="N30" s="441"/>
      <c r="O30" s="441"/>
      <c r="P30" s="442"/>
      <c r="Q30" s="440"/>
      <c r="R30" s="441"/>
      <c r="S30" s="441"/>
      <c r="T30" s="441"/>
      <c r="U30" s="441"/>
      <c r="V30" s="442"/>
      <c r="W30" s="443" t="s">
        <v>280</v>
      </c>
      <c r="X30" s="444"/>
      <c r="Y30" s="444"/>
      <c r="Z30" s="444"/>
      <c r="AA30" s="444"/>
      <c r="AB30" s="444"/>
      <c r="AC30" s="444"/>
      <c r="AD30" s="444"/>
      <c r="AE30" s="444"/>
      <c r="AF30" s="444"/>
      <c r="AG30" s="445"/>
      <c r="AH30" s="446">
        <v>93.5</v>
      </c>
      <c r="AI30" s="447"/>
      <c r="AJ30" s="447"/>
      <c r="AK30" s="447"/>
      <c r="AL30" s="447"/>
      <c r="AM30" s="447"/>
      <c r="AN30" s="447"/>
      <c r="AO30" s="447"/>
      <c r="AP30" s="447"/>
      <c r="AQ30" s="447"/>
      <c r="AR30" s="447"/>
      <c r="AS30" s="447"/>
      <c r="AT30" s="447"/>
      <c r="AU30" s="447"/>
      <c r="AV30" s="447"/>
      <c r="AW30" s="447"/>
      <c r="AX30" s="448"/>
      <c r="AY30" s="327"/>
      <c r="AZ30" s="328"/>
      <c r="BA30" s="328"/>
      <c r="BB30" s="329"/>
      <c r="BC30" s="449" t="s">
        <v>69</v>
      </c>
      <c r="BD30" s="450"/>
      <c r="BE30" s="450"/>
      <c r="BF30" s="450"/>
      <c r="BG30" s="450"/>
      <c r="BH30" s="450"/>
      <c r="BI30" s="450"/>
      <c r="BJ30" s="450"/>
      <c r="BK30" s="450"/>
      <c r="BL30" s="450"/>
      <c r="BM30" s="451"/>
      <c r="BN30" s="333">
        <v>1743092</v>
      </c>
      <c r="BO30" s="334"/>
      <c r="BP30" s="334"/>
      <c r="BQ30" s="334"/>
      <c r="BR30" s="334"/>
      <c r="BS30" s="334"/>
      <c r="BT30" s="334"/>
      <c r="BU30" s="335"/>
      <c r="BV30" s="333">
        <v>1759796</v>
      </c>
      <c r="BW30" s="334"/>
      <c r="BX30" s="334"/>
      <c r="BY30" s="334"/>
      <c r="BZ30" s="334"/>
      <c r="CA30" s="334"/>
      <c r="CB30" s="334"/>
      <c r="CC30" s="3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191</v>
      </c>
      <c r="D32" s="452"/>
      <c r="E32" s="452"/>
      <c r="F32" s="452"/>
      <c r="G32" s="452"/>
      <c r="H32" s="452"/>
      <c r="I32" s="452"/>
      <c r="J32" s="452"/>
      <c r="K32" s="452"/>
      <c r="L32" s="452"/>
      <c r="M32" s="452"/>
      <c r="N32" s="452"/>
      <c r="O32" s="452"/>
      <c r="P32" s="452"/>
      <c r="Q32" s="452"/>
      <c r="R32" s="452"/>
      <c r="S32" s="452"/>
      <c r="U32" s="436" t="s">
        <v>92</v>
      </c>
      <c r="V32" s="436"/>
      <c r="W32" s="436"/>
      <c r="X32" s="436"/>
      <c r="Y32" s="436"/>
      <c r="Z32" s="436"/>
      <c r="AA32" s="436"/>
      <c r="AB32" s="436"/>
      <c r="AC32" s="436"/>
      <c r="AD32" s="436"/>
      <c r="AE32" s="436"/>
      <c r="AF32" s="436"/>
      <c r="AG32" s="436"/>
      <c r="AH32" s="436"/>
      <c r="AI32" s="436"/>
      <c r="AJ32" s="436"/>
      <c r="AK32" s="436"/>
      <c r="AM32" s="436" t="s">
        <v>282</v>
      </c>
      <c r="AN32" s="436"/>
      <c r="AO32" s="436"/>
      <c r="AP32" s="436"/>
      <c r="AQ32" s="436"/>
      <c r="AR32" s="436"/>
      <c r="AS32" s="436"/>
      <c r="AT32" s="436"/>
      <c r="AU32" s="436"/>
      <c r="AV32" s="436"/>
      <c r="AW32" s="436"/>
      <c r="AX32" s="436"/>
      <c r="AY32" s="436"/>
      <c r="AZ32" s="436"/>
      <c r="BA32" s="436"/>
      <c r="BB32" s="436"/>
      <c r="BC32" s="436"/>
      <c r="BE32" s="436" t="s">
        <v>283</v>
      </c>
      <c r="BF32" s="436"/>
      <c r="BG32" s="436"/>
      <c r="BH32" s="436"/>
      <c r="BI32" s="436"/>
      <c r="BJ32" s="436"/>
      <c r="BK32" s="436"/>
      <c r="BL32" s="436"/>
      <c r="BM32" s="436"/>
      <c r="BN32" s="436"/>
      <c r="BO32" s="436"/>
      <c r="BP32" s="436"/>
      <c r="BQ32" s="436"/>
      <c r="BR32" s="436"/>
      <c r="BS32" s="436"/>
      <c r="BT32" s="436"/>
      <c r="BU32" s="436"/>
      <c r="BW32" s="436" t="s">
        <v>285</v>
      </c>
      <c r="BX32" s="436"/>
      <c r="BY32" s="436"/>
      <c r="BZ32" s="436"/>
      <c r="CA32" s="436"/>
      <c r="CB32" s="436"/>
      <c r="CC32" s="436"/>
      <c r="CD32" s="436"/>
      <c r="CE32" s="436"/>
      <c r="CF32" s="436"/>
      <c r="CG32" s="436"/>
      <c r="CH32" s="436"/>
      <c r="CI32" s="436"/>
      <c r="CJ32" s="436"/>
      <c r="CK32" s="436"/>
      <c r="CL32" s="436"/>
      <c r="CM32" s="436"/>
      <c r="CO32" s="436" t="s">
        <v>171</v>
      </c>
      <c r="CP32" s="436"/>
      <c r="CQ32" s="436"/>
      <c r="CR32" s="436"/>
      <c r="CS32" s="436"/>
      <c r="CT32" s="436"/>
      <c r="CU32" s="436"/>
      <c r="CV32" s="436"/>
      <c r="CW32" s="436"/>
      <c r="CX32" s="436"/>
      <c r="CY32" s="436"/>
      <c r="CZ32" s="436"/>
      <c r="DA32" s="436"/>
      <c r="DB32" s="436"/>
      <c r="DC32" s="436"/>
      <c r="DD32" s="436"/>
      <c r="DE32" s="436"/>
      <c r="DI32" s="36"/>
    </row>
    <row r="33" spans="1:113" ht="13.5" customHeight="1" x14ac:dyDescent="0.15">
      <c r="A33" s="2"/>
      <c r="B33" s="5"/>
      <c r="C33" s="415" t="s">
        <v>120</v>
      </c>
      <c r="D33" s="415"/>
      <c r="E33" s="395" t="s">
        <v>286</v>
      </c>
      <c r="F33" s="395"/>
      <c r="G33" s="395"/>
      <c r="H33" s="395"/>
      <c r="I33" s="395"/>
      <c r="J33" s="395"/>
      <c r="K33" s="395"/>
      <c r="L33" s="395"/>
      <c r="M33" s="395"/>
      <c r="N33" s="395"/>
      <c r="O33" s="395"/>
      <c r="P33" s="395"/>
      <c r="Q33" s="395"/>
      <c r="R33" s="395"/>
      <c r="S33" s="395"/>
      <c r="T33" s="12"/>
      <c r="U33" s="415" t="s">
        <v>120</v>
      </c>
      <c r="V33" s="415"/>
      <c r="W33" s="395" t="s">
        <v>286</v>
      </c>
      <c r="X33" s="395"/>
      <c r="Y33" s="395"/>
      <c r="Z33" s="395"/>
      <c r="AA33" s="395"/>
      <c r="AB33" s="395"/>
      <c r="AC33" s="395"/>
      <c r="AD33" s="395"/>
      <c r="AE33" s="395"/>
      <c r="AF33" s="395"/>
      <c r="AG33" s="395"/>
      <c r="AH33" s="395"/>
      <c r="AI33" s="395"/>
      <c r="AJ33" s="395"/>
      <c r="AK33" s="395"/>
      <c r="AL33" s="12"/>
      <c r="AM33" s="415" t="s">
        <v>120</v>
      </c>
      <c r="AN33" s="415"/>
      <c r="AO33" s="395" t="s">
        <v>286</v>
      </c>
      <c r="AP33" s="395"/>
      <c r="AQ33" s="395"/>
      <c r="AR33" s="395"/>
      <c r="AS33" s="395"/>
      <c r="AT33" s="395"/>
      <c r="AU33" s="395"/>
      <c r="AV33" s="395"/>
      <c r="AW33" s="395"/>
      <c r="AX33" s="395"/>
      <c r="AY33" s="395"/>
      <c r="AZ33" s="395"/>
      <c r="BA33" s="395"/>
      <c r="BB33" s="395"/>
      <c r="BC33" s="395"/>
      <c r="BD33" s="8"/>
      <c r="BE33" s="395" t="s">
        <v>288</v>
      </c>
      <c r="BF33" s="395"/>
      <c r="BG33" s="395" t="s">
        <v>172</v>
      </c>
      <c r="BH33" s="395"/>
      <c r="BI33" s="395"/>
      <c r="BJ33" s="395"/>
      <c r="BK33" s="395"/>
      <c r="BL33" s="395"/>
      <c r="BM33" s="395"/>
      <c r="BN33" s="395"/>
      <c r="BO33" s="395"/>
      <c r="BP33" s="395"/>
      <c r="BQ33" s="395"/>
      <c r="BR33" s="395"/>
      <c r="BS33" s="395"/>
      <c r="BT33" s="395"/>
      <c r="BU33" s="395"/>
      <c r="BV33" s="8"/>
      <c r="BW33" s="415" t="s">
        <v>288</v>
      </c>
      <c r="BX33" s="415"/>
      <c r="BY33" s="395" t="s">
        <v>109</v>
      </c>
      <c r="BZ33" s="395"/>
      <c r="CA33" s="395"/>
      <c r="CB33" s="395"/>
      <c r="CC33" s="395"/>
      <c r="CD33" s="395"/>
      <c r="CE33" s="395"/>
      <c r="CF33" s="395"/>
      <c r="CG33" s="395"/>
      <c r="CH33" s="395"/>
      <c r="CI33" s="395"/>
      <c r="CJ33" s="395"/>
      <c r="CK33" s="395"/>
      <c r="CL33" s="395"/>
      <c r="CM33" s="395"/>
      <c r="CN33" s="12"/>
      <c r="CO33" s="415" t="s">
        <v>120</v>
      </c>
      <c r="CP33" s="415"/>
      <c r="CQ33" s="395" t="s">
        <v>289</v>
      </c>
      <c r="CR33" s="395"/>
      <c r="CS33" s="395"/>
      <c r="CT33" s="395"/>
      <c r="CU33" s="395"/>
      <c r="CV33" s="395"/>
      <c r="CW33" s="395"/>
      <c r="CX33" s="395"/>
      <c r="CY33" s="395"/>
      <c r="CZ33" s="395"/>
      <c r="DA33" s="395"/>
      <c r="DB33" s="395"/>
      <c r="DC33" s="395"/>
      <c r="DD33" s="395"/>
      <c r="DE33" s="395"/>
      <c r="DF33" s="12"/>
      <c r="DG33" s="435" t="s">
        <v>80</v>
      </c>
      <c r="DH33" s="435"/>
      <c r="DI33" s="19"/>
    </row>
    <row r="34" spans="1:113" ht="32.25" customHeight="1" x14ac:dyDescent="0.15">
      <c r="A34" s="2"/>
      <c r="B34" s="5"/>
      <c r="C34" s="433">
        <f>IF(E34="","",1)</f>
        <v>1</v>
      </c>
      <c r="D34" s="433"/>
      <c r="E34" s="432" t="str">
        <f>IF('各会計、関係団体の財政状況及び健全化判断比率'!B7="","",'各会計、関係団体の財政状況及び健全化判断比率'!B7)</f>
        <v>一般会計</v>
      </c>
      <c r="F34" s="432"/>
      <c r="G34" s="432"/>
      <c r="H34" s="432"/>
      <c r="I34" s="432"/>
      <c r="J34" s="432"/>
      <c r="K34" s="432"/>
      <c r="L34" s="432"/>
      <c r="M34" s="432"/>
      <c r="N34" s="432"/>
      <c r="O34" s="432"/>
      <c r="P34" s="432"/>
      <c r="Q34" s="432"/>
      <c r="R34" s="432"/>
      <c r="S34" s="432"/>
      <c r="T34" s="2"/>
      <c r="U34" s="433">
        <f>IF(W34="","",MAX(C34:D43)+1)</f>
        <v>5</v>
      </c>
      <c r="V34" s="433"/>
      <c r="W34" s="432" t="str">
        <f>IF('各会計、関係団体の財政状況及び健全化判断比率'!B28="","",'各会計、関係団体の財政状況及び健全化判断比率'!B28)</f>
        <v>国民健康保険事業特別会計（事業勘定）</v>
      </c>
      <c r="X34" s="432"/>
      <c r="Y34" s="432"/>
      <c r="Z34" s="432"/>
      <c r="AA34" s="432"/>
      <c r="AB34" s="432"/>
      <c r="AC34" s="432"/>
      <c r="AD34" s="432"/>
      <c r="AE34" s="432"/>
      <c r="AF34" s="432"/>
      <c r="AG34" s="432"/>
      <c r="AH34" s="432"/>
      <c r="AI34" s="432"/>
      <c r="AJ34" s="432"/>
      <c r="AK34" s="432"/>
      <c r="AL34" s="2"/>
      <c r="AM34" s="433">
        <f>IF(AO34="","",MAX(C34:D43,U34:V43)+1)</f>
        <v>10</v>
      </c>
      <c r="AN34" s="433"/>
      <c r="AO34" s="432" t="str">
        <f>IF('各会計、関係団体の財政状況及び健全化判断比率'!B33="","",'各会計、関係団体の財政状況及び健全化判断比率'!B33)</f>
        <v>国保京丹波町病院事業会計</v>
      </c>
      <c r="AP34" s="432"/>
      <c r="AQ34" s="432"/>
      <c r="AR34" s="432"/>
      <c r="AS34" s="432"/>
      <c r="AT34" s="432"/>
      <c r="AU34" s="432"/>
      <c r="AV34" s="432"/>
      <c r="AW34" s="432"/>
      <c r="AX34" s="432"/>
      <c r="AY34" s="432"/>
      <c r="AZ34" s="432"/>
      <c r="BA34" s="432"/>
      <c r="BB34" s="432"/>
      <c r="BC34" s="432"/>
      <c r="BD34" s="2"/>
      <c r="BE34" s="433">
        <f>IF(BG34="","",MAX(C34:D43,U34:V43,AM34:AN43)+1)</f>
        <v>12</v>
      </c>
      <c r="BF34" s="433"/>
      <c r="BG34" s="432" t="str">
        <f>IF('各会計、関係団体の財政状況及び健全化判断比率'!B35="","",'各会計、関係団体の財政状況及び健全化判断比率'!B35)</f>
        <v>下水道事業特別会計</v>
      </c>
      <c r="BH34" s="432"/>
      <c r="BI34" s="432"/>
      <c r="BJ34" s="432"/>
      <c r="BK34" s="432"/>
      <c r="BL34" s="432"/>
      <c r="BM34" s="432"/>
      <c r="BN34" s="432"/>
      <c r="BO34" s="432"/>
      <c r="BP34" s="432"/>
      <c r="BQ34" s="432"/>
      <c r="BR34" s="432"/>
      <c r="BS34" s="432"/>
      <c r="BT34" s="432"/>
      <c r="BU34" s="432"/>
      <c r="BV34" s="2"/>
      <c r="BW34" s="433">
        <f>IF(BY34="","",MAX(C34:D43,U34:V43,AM34:AN43,BE34:BF43)+1)</f>
        <v>13</v>
      </c>
      <c r="BX34" s="433"/>
      <c r="BY34" s="432" t="str">
        <f>IF('各会計、関係団体の財政状況及び健全化判断比率'!B68="","",'各会計、関係団体の財政状況及び健全化判断比率'!B68)</f>
        <v>国民健康保険南丹病院組合(病院事業会計)</v>
      </c>
      <c r="BZ34" s="432"/>
      <c r="CA34" s="432"/>
      <c r="CB34" s="432"/>
      <c r="CC34" s="432"/>
      <c r="CD34" s="432"/>
      <c r="CE34" s="432"/>
      <c r="CF34" s="432"/>
      <c r="CG34" s="432"/>
      <c r="CH34" s="432"/>
      <c r="CI34" s="432"/>
      <c r="CJ34" s="432"/>
      <c r="CK34" s="432"/>
      <c r="CL34" s="432"/>
      <c r="CM34" s="432"/>
      <c r="CN34" s="2"/>
      <c r="CO34" s="433">
        <f>IF(CQ34="","",MAX(C34:D43,U34:V43,AM34:AN43,BE34:BF43,BW34:BX43)+1)</f>
        <v>23</v>
      </c>
      <c r="CP34" s="433"/>
      <c r="CQ34" s="432" t="str">
        <f>IF('各会計、関係団体の財政状況及び健全化判断比率'!BS7="","",'各会計、関係団体の財政状況及び健全化判断比率'!BS7)</f>
        <v>丹波地域開発</v>
      </c>
      <c r="CR34" s="432"/>
      <c r="CS34" s="432"/>
      <c r="CT34" s="432"/>
      <c r="CU34" s="432"/>
      <c r="CV34" s="432"/>
      <c r="CW34" s="432"/>
      <c r="CX34" s="432"/>
      <c r="CY34" s="432"/>
      <c r="CZ34" s="432"/>
      <c r="DA34" s="432"/>
      <c r="DB34" s="432"/>
      <c r="DC34" s="432"/>
      <c r="DD34" s="432"/>
      <c r="DE34" s="432"/>
      <c r="DG34" s="434" t="str">
        <f>IF('各会計、関係団体の財政状況及び健全化判断比率'!BR7="","",'各会計、関係団体の財政状況及び健全化判断比率'!BR7)</f>
        <v/>
      </c>
      <c r="DH34" s="434"/>
      <c r="DI34" s="19"/>
    </row>
    <row r="35" spans="1:113" ht="32.25" customHeight="1" x14ac:dyDescent="0.15">
      <c r="A35" s="2"/>
      <c r="B35" s="5"/>
      <c r="C35" s="433">
        <f t="shared" ref="C35:C43" si="0">IF(E35="","",C34+1)</f>
        <v>2</v>
      </c>
      <c r="D35" s="433"/>
      <c r="E35" s="432" t="str">
        <f>IF('各会計、関係団体の財政状況及び健全化判断比率'!B8="","",'各会計、関係団体の財政状況及び健全化判断比率'!B8)</f>
        <v>土地取得特別会計</v>
      </c>
      <c r="F35" s="432"/>
      <c r="G35" s="432"/>
      <c r="H35" s="432"/>
      <c r="I35" s="432"/>
      <c r="J35" s="432"/>
      <c r="K35" s="432"/>
      <c r="L35" s="432"/>
      <c r="M35" s="432"/>
      <c r="N35" s="432"/>
      <c r="O35" s="432"/>
      <c r="P35" s="432"/>
      <c r="Q35" s="432"/>
      <c r="R35" s="432"/>
      <c r="S35" s="432"/>
      <c r="T35" s="2"/>
      <c r="U35" s="433">
        <f t="shared" ref="U35:U43" si="1">IF(W35="","",U34+1)</f>
        <v>6</v>
      </c>
      <c r="V35" s="433"/>
      <c r="W35" s="432" t="str">
        <f>IF('各会計、関係団体の財政状況及び健全化判断比率'!B29="","",'各会計、関係団体の財政状況及び健全化判断比率'!B29)</f>
        <v>後期高齢者医療特別会計</v>
      </c>
      <c r="X35" s="432"/>
      <c r="Y35" s="432"/>
      <c r="Z35" s="432"/>
      <c r="AA35" s="432"/>
      <c r="AB35" s="432"/>
      <c r="AC35" s="432"/>
      <c r="AD35" s="432"/>
      <c r="AE35" s="432"/>
      <c r="AF35" s="432"/>
      <c r="AG35" s="432"/>
      <c r="AH35" s="432"/>
      <c r="AI35" s="432"/>
      <c r="AJ35" s="432"/>
      <c r="AK35" s="432"/>
      <c r="AL35" s="2"/>
      <c r="AM35" s="433">
        <f t="shared" ref="AM35:AM43" si="2">IF(AO35="","",AM34+1)</f>
        <v>11</v>
      </c>
      <c r="AN35" s="433"/>
      <c r="AO35" s="432" t="str">
        <f>IF('各会計、関係団体の財政状況及び健全化判断比率'!B34="","",'各会計、関係団体の財政状況及び健全化判断比率'!B34)</f>
        <v>京丹波町水道事業会計</v>
      </c>
      <c r="AP35" s="432"/>
      <c r="AQ35" s="432"/>
      <c r="AR35" s="432"/>
      <c r="AS35" s="432"/>
      <c r="AT35" s="432"/>
      <c r="AU35" s="432"/>
      <c r="AV35" s="432"/>
      <c r="AW35" s="432"/>
      <c r="AX35" s="432"/>
      <c r="AY35" s="432"/>
      <c r="AZ35" s="432"/>
      <c r="BA35" s="432"/>
      <c r="BB35" s="432"/>
      <c r="BC35" s="432"/>
      <c r="BD35" s="2"/>
      <c r="BE35" s="433" t="str">
        <f t="shared" ref="BE35:BE43" si="3">IF(BG35="","",BE34+1)</f>
        <v/>
      </c>
      <c r="BF35" s="433"/>
      <c r="BG35" s="432"/>
      <c r="BH35" s="432"/>
      <c r="BI35" s="432"/>
      <c r="BJ35" s="432"/>
      <c r="BK35" s="432"/>
      <c r="BL35" s="432"/>
      <c r="BM35" s="432"/>
      <c r="BN35" s="432"/>
      <c r="BO35" s="432"/>
      <c r="BP35" s="432"/>
      <c r="BQ35" s="432"/>
      <c r="BR35" s="432"/>
      <c r="BS35" s="432"/>
      <c r="BT35" s="432"/>
      <c r="BU35" s="432"/>
      <c r="BV35" s="2"/>
      <c r="BW35" s="433">
        <f t="shared" ref="BW35:BW43" si="4">IF(BY35="","",BW34+1)</f>
        <v>14</v>
      </c>
      <c r="BX35" s="433"/>
      <c r="BY35" s="432" t="str">
        <f>IF('各会計、関係団体の財政状況及び健全化判断比率'!B69="","",'各会計、関係団体の財政状況及び健全化判断比率'!B69)</f>
        <v>船井郡衛生管理組合(一般会計)</v>
      </c>
      <c r="BZ35" s="432"/>
      <c r="CA35" s="432"/>
      <c r="CB35" s="432"/>
      <c r="CC35" s="432"/>
      <c r="CD35" s="432"/>
      <c r="CE35" s="432"/>
      <c r="CF35" s="432"/>
      <c r="CG35" s="432"/>
      <c r="CH35" s="432"/>
      <c r="CI35" s="432"/>
      <c r="CJ35" s="432"/>
      <c r="CK35" s="432"/>
      <c r="CL35" s="432"/>
      <c r="CM35" s="432"/>
      <c r="CN35" s="2"/>
      <c r="CO35" s="433">
        <f t="shared" ref="CO35:CO43" si="5">IF(CQ35="","",CO34+1)</f>
        <v>24</v>
      </c>
      <c r="CP35" s="433"/>
      <c r="CQ35" s="432" t="str">
        <f>IF('各会計、関係団体の財政状況及び健全化判断比率'!BS8="","",'各会計、関係団体の財政状況及び健全化判断比率'!BS8)</f>
        <v>グランベール京都ゴルフ倶楽部</v>
      </c>
      <c r="CR35" s="432"/>
      <c r="CS35" s="432"/>
      <c r="CT35" s="432"/>
      <c r="CU35" s="432"/>
      <c r="CV35" s="432"/>
      <c r="CW35" s="432"/>
      <c r="CX35" s="432"/>
      <c r="CY35" s="432"/>
      <c r="CZ35" s="432"/>
      <c r="DA35" s="432"/>
      <c r="DB35" s="432"/>
      <c r="DC35" s="432"/>
      <c r="DD35" s="432"/>
      <c r="DE35" s="432"/>
      <c r="DG35" s="434" t="str">
        <f>IF('各会計、関係団体の財政状況及び健全化判断比率'!BR8="","",'各会計、関係団体の財政状況及び健全化判断比率'!BR8)</f>
        <v/>
      </c>
      <c r="DH35" s="434"/>
      <c r="DI35" s="19"/>
    </row>
    <row r="36" spans="1:113" ht="32.25" customHeight="1" x14ac:dyDescent="0.15">
      <c r="A36" s="2"/>
      <c r="B36" s="5"/>
      <c r="C36" s="433">
        <f t="shared" si="0"/>
        <v>3</v>
      </c>
      <c r="D36" s="433"/>
      <c r="E36" s="432" t="str">
        <f>IF('各会計、関係団体の財政状況及び健全化判断比率'!B9="","",'各会計、関係団体の財政状況及び健全化判断比率'!B9)</f>
        <v>育英資金給付事業特別会計</v>
      </c>
      <c r="F36" s="432"/>
      <c r="G36" s="432"/>
      <c r="H36" s="432"/>
      <c r="I36" s="432"/>
      <c r="J36" s="432"/>
      <c r="K36" s="432"/>
      <c r="L36" s="432"/>
      <c r="M36" s="432"/>
      <c r="N36" s="432"/>
      <c r="O36" s="432"/>
      <c r="P36" s="432"/>
      <c r="Q36" s="432"/>
      <c r="R36" s="432"/>
      <c r="S36" s="432"/>
      <c r="T36" s="2"/>
      <c r="U36" s="433">
        <f t="shared" si="1"/>
        <v>7</v>
      </c>
      <c r="V36" s="433"/>
      <c r="W36" s="432" t="str">
        <f>IF('各会計、関係団体の財政状況及び健全化判断比率'!B30="","",'各会計、関係団体の財政状況及び健全化判断比率'!B30)</f>
        <v>介護保険事業特別会計（事業勘定）</v>
      </c>
      <c r="X36" s="432"/>
      <c r="Y36" s="432"/>
      <c r="Z36" s="432"/>
      <c r="AA36" s="432"/>
      <c r="AB36" s="432"/>
      <c r="AC36" s="432"/>
      <c r="AD36" s="432"/>
      <c r="AE36" s="432"/>
      <c r="AF36" s="432"/>
      <c r="AG36" s="432"/>
      <c r="AH36" s="432"/>
      <c r="AI36" s="432"/>
      <c r="AJ36" s="432"/>
      <c r="AK36" s="432"/>
      <c r="AL36" s="2"/>
      <c r="AM36" s="433" t="str">
        <f t="shared" si="2"/>
        <v/>
      </c>
      <c r="AN36" s="433"/>
      <c r="AO36" s="432"/>
      <c r="AP36" s="432"/>
      <c r="AQ36" s="432"/>
      <c r="AR36" s="432"/>
      <c r="AS36" s="432"/>
      <c r="AT36" s="432"/>
      <c r="AU36" s="432"/>
      <c r="AV36" s="432"/>
      <c r="AW36" s="432"/>
      <c r="AX36" s="432"/>
      <c r="AY36" s="432"/>
      <c r="AZ36" s="432"/>
      <c r="BA36" s="432"/>
      <c r="BB36" s="432"/>
      <c r="BC36" s="432"/>
      <c r="BD36" s="2"/>
      <c r="BE36" s="433" t="str">
        <f t="shared" si="3"/>
        <v/>
      </c>
      <c r="BF36" s="433"/>
      <c r="BG36" s="432"/>
      <c r="BH36" s="432"/>
      <c r="BI36" s="432"/>
      <c r="BJ36" s="432"/>
      <c r="BK36" s="432"/>
      <c r="BL36" s="432"/>
      <c r="BM36" s="432"/>
      <c r="BN36" s="432"/>
      <c r="BO36" s="432"/>
      <c r="BP36" s="432"/>
      <c r="BQ36" s="432"/>
      <c r="BR36" s="432"/>
      <c r="BS36" s="432"/>
      <c r="BT36" s="432"/>
      <c r="BU36" s="432"/>
      <c r="BV36" s="2"/>
      <c r="BW36" s="433">
        <f t="shared" si="4"/>
        <v>15</v>
      </c>
      <c r="BX36" s="433"/>
      <c r="BY36" s="432" t="str">
        <f>IF('各会計、関係団体の財政状況及び健全化判断比率'!B70="","",'各会計、関係団体の財政状況及び健全化判断比率'!B70)</f>
        <v>京都府市町村職員退職手当組合（一般会計）</v>
      </c>
      <c r="BZ36" s="432"/>
      <c r="CA36" s="432"/>
      <c r="CB36" s="432"/>
      <c r="CC36" s="432"/>
      <c r="CD36" s="432"/>
      <c r="CE36" s="432"/>
      <c r="CF36" s="432"/>
      <c r="CG36" s="432"/>
      <c r="CH36" s="432"/>
      <c r="CI36" s="432"/>
      <c r="CJ36" s="432"/>
      <c r="CK36" s="432"/>
      <c r="CL36" s="432"/>
      <c r="CM36" s="432"/>
      <c r="CN36" s="2"/>
      <c r="CO36" s="433">
        <f t="shared" si="5"/>
        <v>25</v>
      </c>
      <c r="CP36" s="433"/>
      <c r="CQ36" s="432" t="str">
        <f>IF('各会計、関係団体の財政状況及び健全化判断比率'!BS9="","",'各会計、関係団体の財政状況及び健全化判断比率'!BS9)</f>
        <v>グリーンランドみずほ</v>
      </c>
      <c r="CR36" s="432"/>
      <c r="CS36" s="432"/>
      <c r="CT36" s="432"/>
      <c r="CU36" s="432"/>
      <c r="CV36" s="432"/>
      <c r="CW36" s="432"/>
      <c r="CX36" s="432"/>
      <c r="CY36" s="432"/>
      <c r="CZ36" s="432"/>
      <c r="DA36" s="432"/>
      <c r="DB36" s="432"/>
      <c r="DC36" s="432"/>
      <c r="DD36" s="432"/>
      <c r="DE36" s="432"/>
      <c r="DG36" s="434" t="str">
        <f>IF('各会計、関係団体の財政状況及び健全化判断比率'!BR9="","",'各会計、関係団体の財政状況及び健全化判断比率'!BR9)</f>
        <v/>
      </c>
      <c r="DH36" s="434"/>
      <c r="DI36" s="19"/>
    </row>
    <row r="37" spans="1:113" ht="32.25" customHeight="1" x14ac:dyDescent="0.15">
      <c r="A37" s="2"/>
      <c r="B37" s="5"/>
      <c r="C37" s="433">
        <f t="shared" si="0"/>
        <v>4</v>
      </c>
      <c r="D37" s="433"/>
      <c r="E37" s="432" t="str">
        <f>IF('各会計、関係団体の財政状況及び健全化判断比率'!B10="","",'各会計、関係団体の財政状況及び健全化判断比率'!B10)</f>
        <v>町営バス運行事業特別会計</v>
      </c>
      <c r="F37" s="432"/>
      <c r="G37" s="432"/>
      <c r="H37" s="432"/>
      <c r="I37" s="432"/>
      <c r="J37" s="432"/>
      <c r="K37" s="432"/>
      <c r="L37" s="432"/>
      <c r="M37" s="432"/>
      <c r="N37" s="432"/>
      <c r="O37" s="432"/>
      <c r="P37" s="432"/>
      <c r="Q37" s="432"/>
      <c r="R37" s="432"/>
      <c r="S37" s="432"/>
      <c r="T37" s="2"/>
      <c r="U37" s="433">
        <f t="shared" si="1"/>
        <v>8</v>
      </c>
      <c r="V37" s="433"/>
      <c r="W37" s="432" t="str">
        <f>IF('各会計、関係団体の財政状況及び健全化判断比率'!B31="","",'各会計、関係団体の財政状況及び健全化判断比率'!B31)</f>
        <v>介護保険事業特別会計（サービス勘定）</v>
      </c>
      <c r="X37" s="432"/>
      <c r="Y37" s="432"/>
      <c r="Z37" s="432"/>
      <c r="AA37" s="432"/>
      <c r="AB37" s="432"/>
      <c r="AC37" s="432"/>
      <c r="AD37" s="432"/>
      <c r="AE37" s="432"/>
      <c r="AF37" s="432"/>
      <c r="AG37" s="432"/>
      <c r="AH37" s="432"/>
      <c r="AI37" s="432"/>
      <c r="AJ37" s="432"/>
      <c r="AK37" s="432"/>
      <c r="AL37" s="2"/>
      <c r="AM37" s="433" t="str">
        <f t="shared" si="2"/>
        <v/>
      </c>
      <c r="AN37" s="433"/>
      <c r="AO37" s="432"/>
      <c r="AP37" s="432"/>
      <c r="AQ37" s="432"/>
      <c r="AR37" s="432"/>
      <c r="AS37" s="432"/>
      <c r="AT37" s="432"/>
      <c r="AU37" s="432"/>
      <c r="AV37" s="432"/>
      <c r="AW37" s="432"/>
      <c r="AX37" s="432"/>
      <c r="AY37" s="432"/>
      <c r="AZ37" s="432"/>
      <c r="BA37" s="432"/>
      <c r="BB37" s="432"/>
      <c r="BC37" s="432"/>
      <c r="BD37" s="2"/>
      <c r="BE37" s="433" t="str">
        <f t="shared" si="3"/>
        <v/>
      </c>
      <c r="BF37" s="433"/>
      <c r="BG37" s="432"/>
      <c r="BH37" s="432"/>
      <c r="BI37" s="432"/>
      <c r="BJ37" s="432"/>
      <c r="BK37" s="432"/>
      <c r="BL37" s="432"/>
      <c r="BM37" s="432"/>
      <c r="BN37" s="432"/>
      <c r="BO37" s="432"/>
      <c r="BP37" s="432"/>
      <c r="BQ37" s="432"/>
      <c r="BR37" s="432"/>
      <c r="BS37" s="432"/>
      <c r="BT37" s="432"/>
      <c r="BU37" s="432"/>
      <c r="BV37" s="2"/>
      <c r="BW37" s="433">
        <f t="shared" si="4"/>
        <v>16</v>
      </c>
      <c r="BX37" s="433"/>
      <c r="BY37" s="432" t="str">
        <f>IF('各会計、関係団体の財政状況及び健全化判断比率'!B71="","",'各会計、関係団体の財政状況及び健全化判断比率'!B71)</f>
        <v>京都府市町村議会議員公務災害補償等組合(一般会計)</v>
      </c>
      <c r="BZ37" s="432"/>
      <c r="CA37" s="432"/>
      <c r="CB37" s="432"/>
      <c r="CC37" s="432"/>
      <c r="CD37" s="432"/>
      <c r="CE37" s="432"/>
      <c r="CF37" s="432"/>
      <c r="CG37" s="432"/>
      <c r="CH37" s="432"/>
      <c r="CI37" s="432"/>
      <c r="CJ37" s="432"/>
      <c r="CK37" s="432"/>
      <c r="CL37" s="432"/>
      <c r="CM37" s="432"/>
      <c r="CN37" s="2"/>
      <c r="CO37" s="433">
        <f t="shared" si="5"/>
        <v>26</v>
      </c>
      <c r="CP37" s="433"/>
      <c r="CQ37" s="432" t="str">
        <f>IF('各会計、関係団体の財政状況及び健全化判断比率'!BS10="","",'各会計、関係団体の財政状況及び健全化判断比率'!BS10)</f>
        <v>瑞穂農林</v>
      </c>
      <c r="CR37" s="432"/>
      <c r="CS37" s="432"/>
      <c r="CT37" s="432"/>
      <c r="CU37" s="432"/>
      <c r="CV37" s="432"/>
      <c r="CW37" s="432"/>
      <c r="CX37" s="432"/>
      <c r="CY37" s="432"/>
      <c r="CZ37" s="432"/>
      <c r="DA37" s="432"/>
      <c r="DB37" s="432"/>
      <c r="DC37" s="432"/>
      <c r="DD37" s="432"/>
      <c r="DE37" s="432"/>
      <c r="DG37" s="434" t="str">
        <f>IF('各会計、関係団体の財政状況及び健全化判断比率'!BR10="","",'各会計、関係団体の財政状況及び健全化判断比率'!BR10)</f>
        <v/>
      </c>
      <c r="DH37" s="434"/>
      <c r="DI37" s="19"/>
    </row>
    <row r="38" spans="1:113" ht="32.25" customHeight="1" x14ac:dyDescent="0.15">
      <c r="A38" s="2"/>
      <c r="B38" s="5"/>
      <c r="C38" s="433" t="str">
        <f t="shared" si="0"/>
        <v/>
      </c>
      <c r="D38" s="433"/>
      <c r="E38" s="432" t="str">
        <f>IF('各会計、関係団体の財政状況及び健全化判断比率'!B11="","",'各会計、関係団体の財政状況及び健全化判断比率'!B11)</f>
        <v/>
      </c>
      <c r="F38" s="432"/>
      <c r="G38" s="432"/>
      <c r="H38" s="432"/>
      <c r="I38" s="432"/>
      <c r="J38" s="432"/>
      <c r="K38" s="432"/>
      <c r="L38" s="432"/>
      <c r="M38" s="432"/>
      <c r="N38" s="432"/>
      <c r="O38" s="432"/>
      <c r="P38" s="432"/>
      <c r="Q38" s="432"/>
      <c r="R38" s="432"/>
      <c r="S38" s="432"/>
      <c r="T38" s="2"/>
      <c r="U38" s="433">
        <f t="shared" si="1"/>
        <v>9</v>
      </c>
      <c r="V38" s="433"/>
      <c r="W38" s="432" t="str">
        <f>IF('各会計、関係団体の財政状況及び健全化判断比率'!B32="","",'各会計、関係団体の財政状況及び健全化判断比率'!B32)</f>
        <v>介護保険事業特別会計（老人保健施設サービス勘定）</v>
      </c>
      <c r="X38" s="432"/>
      <c r="Y38" s="432"/>
      <c r="Z38" s="432"/>
      <c r="AA38" s="432"/>
      <c r="AB38" s="432"/>
      <c r="AC38" s="432"/>
      <c r="AD38" s="432"/>
      <c r="AE38" s="432"/>
      <c r="AF38" s="432"/>
      <c r="AG38" s="432"/>
      <c r="AH38" s="432"/>
      <c r="AI38" s="432"/>
      <c r="AJ38" s="432"/>
      <c r="AK38" s="432"/>
      <c r="AL38" s="2"/>
      <c r="AM38" s="433" t="str">
        <f t="shared" si="2"/>
        <v/>
      </c>
      <c r="AN38" s="433"/>
      <c r="AO38" s="432"/>
      <c r="AP38" s="432"/>
      <c r="AQ38" s="432"/>
      <c r="AR38" s="432"/>
      <c r="AS38" s="432"/>
      <c r="AT38" s="432"/>
      <c r="AU38" s="432"/>
      <c r="AV38" s="432"/>
      <c r="AW38" s="432"/>
      <c r="AX38" s="432"/>
      <c r="AY38" s="432"/>
      <c r="AZ38" s="432"/>
      <c r="BA38" s="432"/>
      <c r="BB38" s="432"/>
      <c r="BC38" s="432"/>
      <c r="BD38" s="2"/>
      <c r="BE38" s="433" t="str">
        <f t="shared" si="3"/>
        <v/>
      </c>
      <c r="BF38" s="433"/>
      <c r="BG38" s="432"/>
      <c r="BH38" s="432"/>
      <c r="BI38" s="432"/>
      <c r="BJ38" s="432"/>
      <c r="BK38" s="432"/>
      <c r="BL38" s="432"/>
      <c r="BM38" s="432"/>
      <c r="BN38" s="432"/>
      <c r="BO38" s="432"/>
      <c r="BP38" s="432"/>
      <c r="BQ38" s="432"/>
      <c r="BR38" s="432"/>
      <c r="BS38" s="432"/>
      <c r="BT38" s="432"/>
      <c r="BU38" s="432"/>
      <c r="BV38" s="2"/>
      <c r="BW38" s="433">
        <f t="shared" si="4"/>
        <v>17</v>
      </c>
      <c r="BX38" s="433"/>
      <c r="BY38" s="432" t="str">
        <f>IF('各会計、関係団体の財政状況及び健全化判断比率'!B72="","",'各会計、関係団体の財政状況及び健全化判断比率'!B72)</f>
        <v>京都中部広域消防組合(一般会計)</v>
      </c>
      <c r="BZ38" s="432"/>
      <c r="CA38" s="432"/>
      <c r="CB38" s="432"/>
      <c r="CC38" s="432"/>
      <c r="CD38" s="432"/>
      <c r="CE38" s="432"/>
      <c r="CF38" s="432"/>
      <c r="CG38" s="432"/>
      <c r="CH38" s="432"/>
      <c r="CI38" s="432"/>
      <c r="CJ38" s="432"/>
      <c r="CK38" s="432"/>
      <c r="CL38" s="432"/>
      <c r="CM38" s="432"/>
      <c r="CN38" s="2"/>
      <c r="CO38" s="433">
        <f t="shared" si="5"/>
        <v>27</v>
      </c>
      <c r="CP38" s="433"/>
      <c r="CQ38" s="432" t="str">
        <f>IF('各会計、関係団体の財政状況及び健全化判断比率'!BS11="","",'各会計、関係団体の財政状況及び健全化判断比率'!BS11)</f>
        <v>和知ふるさと振興センター</v>
      </c>
      <c r="CR38" s="432"/>
      <c r="CS38" s="432"/>
      <c r="CT38" s="432"/>
      <c r="CU38" s="432"/>
      <c r="CV38" s="432"/>
      <c r="CW38" s="432"/>
      <c r="CX38" s="432"/>
      <c r="CY38" s="432"/>
      <c r="CZ38" s="432"/>
      <c r="DA38" s="432"/>
      <c r="DB38" s="432"/>
      <c r="DC38" s="432"/>
      <c r="DD38" s="432"/>
      <c r="DE38" s="432"/>
      <c r="DG38" s="434" t="str">
        <f>IF('各会計、関係団体の財政状況及び健全化判断比率'!BR11="","",'各会計、関係団体の財政状況及び健全化判断比率'!BR11)</f>
        <v/>
      </c>
      <c r="DH38" s="434"/>
      <c r="DI38" s="19"/>
    </row>
    <row r="39" spans="1:113" ht="32.25" customHeight="1" x14ac:dyDescent="0.15">
      <c r="A39" s="2"/>
      <c r="B39" s="5"/>
      <c r="C39" s="433" t="str">
        <f t="shared" si="0"/>
        <v/>
      </c>
      <c r="D39" s="433"/>
      <c r="E39" s="432" t="str">
        <f>IF('各会計、関係団体の財政状況及び健全化判断比率'!B12="","",'各会計、関係団体の財政状況及び健全化判断比率'!B12)</f>
        <v/>
      </c>
      <c r="F39" s="432"/>
      <c r="G39" s="432"/>
      <c r="H39" s="432"/>
      <c r="I39" s="432"/>
      <c r="J39" s="432"/>
      <c r="K39" s="432"/>
      <c r="L39" s="432"/>
      <c r="M39" s="432"/>
      <c r="N39" s="432"/>
      <c r="O39" s="432"/>
      <c r="P39" s="432"/>
      <c r="Q39" s="432"/>
      <c r="R39" s="432"/>
      <c r="S39" s="432"/>
      <c r="T39" s="2"/>
      <c r="U39" s="433" t="str">
        <f t="shared" si="1"/>
        <v/>
      </c>
      <c r="V39" s="433"/>
      <c r="W39" s="432"/>
      <c r="X39" s="432"/>
      <c r="Y39" s="432"/>
      <c r="Z39" s="432"/>
      <c r="AA39" s="432"/>
      <c r="AB39" s="432"/>
      <c r="AC39" s="432"/>
      <c r="AD39" s="432"/>
      <c r="AE39" s="432"/>
      <c r="AF39" s="432"/>
      <c r="AG39" s="432"/>
      <c r="AH39" s="432"/>
      <c r="AI39" s="432"/>
      <c r="AJ39" s="432"/>
      <c r="AK39" s="432"/>
      <c r="AL39" s="2"/>
      <c r="AM39" s="433" t="str">
        <f t="shared" si="2"/>
        <v/>
      </c>
      <c r="AN39" s="433"/>
      <c r="AO39" s="432"/>
      <c r="AP39" s="432"/>
      <c r="AQ39" s="432"/>
      <c r="AR39" s="432"/>
      <c r="AS39" s="432"/>
      <c r="AT39" s="432"/>
      <c r="AU39" s="432"/>
      <c r="AV39" s="432"/>
      <c r="AW39" s="432"/>
      <c r="AX39" s="432"/>
      <c r="AY39" s="432"/>
      <c r="AZ39" s="432"/>
      <c r="BA39" s="432"/>
      <c r="BB39" s="432"/>
      <c r="BC39" s="432"/>
      <c r="BD39" s="2"/>
      <c r="BE39" s="433" t="str">
        <f t="shared" si="3"/>
        <v/>
      </c>
      <c r="BF39" s="433"/>
      <c r="BG39" s="432"/>
      <c r="BH39" s="432"/>
      <c r="BI39" s="432"/>
      <c r="BJ39" s="432"/>
      <c r="BK39" s="432"/>
      <c r="BL39" s="432"/>
      <c r="BM39" s="432"/>
      <c r="BN39" s="432"/>
      <c r="BO39" s="432"/>
      <c r="BP39" s="432"/>
      <c r="BQ39" s="432"/>
      <c r="BR39" s="432"/>
      <c r="BS39" s="432"/>
      <c r="BT39" s="432"/>
      <c r="BU39" s="432"/>
      <c r="BV39" s="2"/>
      <c r="BW39" s="433">
        <f t="shared" si="4"/>
        <v>18</v>
      </c>
      <c r="BX39" s="433"/>
      <c r="BY39" s="432" t="str">
        <f>IF('各会計、関係団体の財政状況及び健全化判断比率'!B73="","",'各会計、関係団体の財政状況及び健全化判断比率'!B73)</f>
        <v>京都府自治会館管理組合(一般会計)</v>
      </c>
      <c r="BZ39" s="432"/>
      <c r="CA39" s="432"/>
      <c r="CB39" s="432"/>
      <c r="CC39" s="432"/>
      <c r="CD39" s="432"/>
      <c r="CE39" s="432"/>
      <c r="CF39" s="432"/>
      <c r="CG39" s="432"/>
      <c r="CH39" s="432"/>
      <c r="CI39" s="432"/>
      <c r="CJ39" s="432"/>
      <c r="CK39" s="432"/>
      <c r="CL39" s="432"/>
      <c r="CM39" s="432"/>
      <c r="CN39" s="2"/>
      <c r="CO39" s="433">
        <f t="shared" si="5"/>
        <v>28</v>
      </c>
      <c r="CP39" s="433"/>
      <c r="CQ39" s="432" t="str">
        <f>IF('各会計、関係団体の財政状況及び健全化判断比率'!BS12="","",'各会計、関係団体の財政状況及び健全化判断比率'!BS12)</f>
        <v>京都府立丹波自然運動公園協力会</v>
      </c>
      <c r="CR39" s="432"/>
      <c r="CS39" s="432"/>
      <c r="CT39" s="432"/>
      <c r="CU39" s="432"/>
      <c r="CV39" s="432"/>
      <c r="CW39" s="432"/>
      <c r="CX39" s="432"/>
      <c r="CY39" s="432"/>
      <c r="CZ39" s="432"/>
      <c r="DA39" s="432"/>
      <c r="DB39" s="432"/>
      <c r="DC39" s="432"/>
      <c r="DD39" s="432"/>
      <c r="DE39" s="432"/>
      <c r="DG39" s="434" t="str">
        <f>IF('各会計、関係団体の財政状況及び健全化判断比率'!BR12="","",'各会計、関係団体の財政状況及び健全化判断比率'!BR12)</f>
        <v/>
      </c>
      <c r="DH39" s="434"/>
      <c r="DI39" s="19"/>
    </row>
    <row r="40" spans="1:113" ht="32.25" customHeight="1" x14ac:dyDescent="0.15">
      <c r="A40" s="2"/>
      <c r="B40" s="5"/>
      <c r="C40" s="433" t="str">
        <f t="shared" si="0"/>
        <v/>
      </c>
      <c r="D40" s="433"/>
      <c r="E40" s="432" t="str">
        <f>IF('各会計、関係団体の財政状況及び健全化判断比率'!B13="","",'各会計、関係団体の財政状況及び健全化判断比率'!B13)</f>
        <v/>
      </c>
      <c r="F40" s="432"/>
      <c r="G40" s="432"/>
      <c r="H40" s="432"/>
      <c r="I40" s="432"/>
      <c r="J40" s="432"/>
      <c r="K40" s="432"/>
      <c r="L40" s="432"/>
      <c r="M40" s="432"/>
      <c r="N40" s="432"/>
      <c r="O40" s="432"/>
      <c r="P40" s="432"/>
      <c r="Q40" s="432"/>
      <c r="R40" s="432"/>
      <c r="S40" s="432"/>
      <c r="T40" s="2"/>
      <c r="U40" s="433" t="str">
        <f t="shared" si="1"/>
        <v/>
      </c>
      <c r="V40" s="433"/>
      <c r="W40" s="432"/>
      <c r="X40" s="432"/>
      <c r="Y40" s="432"/>
      <c r="Z40" s="432"/>
      <c r="AA40" s="432"/>
      <c r="AB40" s="432"/>
      <c r="AC40" s="432"/>
      <c r="AD40" s="432"/>
      <c r="AE40" s="432"/>
      <c r="AF40" s="432"/>
      <c r="AG40" s="432"/>
      <c r="AH40" s="432"/>
      <c r="AI40" s="432"/>
      <c r="AJ40" s="432"/>
      <c r="AK40" s="432"/>
      <c r="AL40" s="2"/>
      <c r="AM40" s="433" t="str">
        <f t="shared" si="2"/>
        <v/>
      </c>
      <c r="AN40" s="433"/>
      <c r="AO40" s="432"/>
      <c r="AP40" s="432"/>
      <c r="AQ40" s="432"/>
      <c r="AR40" s="432"/>
      <c r="AS40" s="432"/>
      <c r="AT40" s="432"/>
      <c r="AU40" s="432"/>
      <c r="AV40" s="432"/>
      <c r="AW40" s="432"/>
      <c r="AX40" s="432"/>
      <c r="AY40" s="432"/>
      <c r="AZ40" s="432"/>
      <c r="BA40" s="432"/>
      <c r="BB40" s="432"/>
      <c r="BC40" s="432"/>
      <c r="BD40" s="2"/>
      <c r="BE40" s="433" t="str">
        <f t="shared" si="3"/>
        <v/>
      </c>
      <c r="BF40" s="433"/>
      <c r="BG40" s="432"/>
      <c r="BH40" s="432"/>
      <c r="BI40" s="432"/>
      <c r="BJ40" s="432"/>
      <c r="BK40" s="432"/>
      <c r="BL40" s="432"/>
      <c r="BM40" s="432"/>
      <c r="BN40" s="432"/>
      <c r="BO40" s="432"/>
      <c r="BP40" s="432"/>
      <c r="BQ40" s="432"/>
      <c r="BR40" s="432"/>
      <c r="BS40" s="432"/>
      <c r="BT40" s="432"/>
      <c r="BU40" s="432"/>
      <c r="BV40" s="2"/>
      <c r="BW40" s="433">
        <f t="shared" si="4"/>
        <v>19</v>
      </c>
      <c r="BX40" s="433"/>
      <c r="BY40" s="432" t="str">
        <f>IF('各会計、関係団体の財政状況及び健全化判断比率'!B74="","",'各会計、関係団体の財政状況及び健全化判断比率'!B74)</f>
        <v>京都府住宅新築資金等貸付事業管理組合（一般会計）</v>
      </c>
      <c r="BZ40" s="432"/>
      <c r="CA40" s="432"/>
      <c r="CB40" s="432"/>
      <c r="CC40" s="432"/>
      <c r="CD40" s="432"/>
      <c r="CE40" s="432"/>
      <c r="CF40" s="432"/>
      <c r="CG40" s="432"/>
      <c r="CH40" s="432"/>
      <c r="CI40" s="432"/>
      <c r="CJ40" s="432"/>
      <c r="CK40" s="432"/>
      <c r="CL40" s="432"/>
      <c r="CM40" s="432"/>
      <c r="CN40" s="2"/>
      <c r="CO40" s="433">
        <f t="shared" si="5"/>
        <v>29</v>
      </c>
      <c r="CP40" s="433"/>
      <c r="CQ40" s="432" t="str">
        <f>IF('各会計、関係団体の財政状況及び健全化判断比率'!BS13="","",'各会計、関係団体の財政状況及び健全化判断比率'!BS13)</f>
        <v>京丹波農業公社</v>
      </c>
      <c r="CR40" s="432"/>
      <c r="CS40" s="432"/>
      <c r="CT40" s="432"/>
      <c r="CU40" s="432"/>
      <c r="CV40" s="432"/>
      <c r="CW40" s="432"/>
      <c r="CX40" s="432"/>
      <c r="CY40" s="432"/>
      <c r="CZ40" s="432"/>
      <c r="DA40" s="432"/>
      <c r="DB40" s="432"/>
      <c r="DC40" s="432"/>
      <c r="DD40" s="432"/>
      <c r="DE40" s="432"/>
      <c r="DG40" s="434" t="str">
        <f>IF('各会計、関係団体の財政状況及び健全化判断比率'!BR13="","",'各会計、関係団体の財政状況及び健全化判断比率'!BR13)</f>
        <v/>
      </c>
      <c r="DH40" s="434"/>
      <c r="DI40" s="19"/>
    </row>
    <row r="41" spans="1:113" ht="32.25" customHeight="1" x14ac:dyDescent="0.15">
      <c r="A41" s="2"/>
      <c r="B41" s="5"/>
      <c r="C41" s="433" t="str">
        <f t="shared" si="0"/>
        <v/>
      </c>
      <c r="D41" s="433"/>
      <c r="E41" s="432" t="str">
        <f>IF('各会計、関係団体の財政状況及び健全化判断比率'!B14="","",'各会計、関係団体の財政状況及び健全化判断比率'!B14)</f>
        <v/>
      </c>
      <c r="F41" s="432"/>
      <c r="G41" s="432"/>
      <c r="H41" s="432"/>
      <c r="I41" s="432"/>
      <c r="J41" s="432"/>
      <c r="K41" s="432"/>
      <c r="L41" s="432"/>
      <c r="M41" s="432"/>
      <c r="N41" s="432"/>
      <c r="O41" s="432"/>
      <c r="P41" s="432"/>
      <c r="Q41" s="432"/>
      <c r="R41" s="432"/>
      <c r="S41" s="432"/>
      <c r="T41" s="2"/>
      <c r="U41" s="433" t="str">
        <f t="shared" si="1"/>
        <v/>
      </c>
      <c r="V41" s="433"/>
      <c r="W41" s="432"/>
      <c r="X41" s="432"/>
      <c r="Y41" s="432"/>
      <c r="Z41" s="432"/>
      <c r="AA41" s="432"/>
      <c r="AB41" s="432"/>
      <c r="AC41" s="432"/>
      <c r="AD41" s="432"/>
      <c r="AE41" s="432"/>
      <c r="AF41" s="432"/>
      <c r="AG41" s="432"/>
      <c r="AH41" s="432"/>
      <c r="AI41" s="432"/>
      <c r="AJ41" s="432"/>
      <c r="AK41" s="432"/>
      <c r="AL41" s="2"/>
      <c r="AM41" s="433" t="str">
        <f t="shared" si="2"/>
        <v/>
      </c>
      <c r="AN41" s="433"/>
      <c r="AO41" s="432"/>
      <c r="AP41" s="432"/>
      <c r="AQ41" s="432"/>
      <c r="AR41" s="432"/>
      <c r="AS41" s="432"/>
      <c r="AT41" s="432"/>
      <c r="AU41" s="432"/>
      <c r="AV41" s="432"/>
      <c r="AW41" s="432"/>
      <c r="AX41" s="432"/>
      <c r="AY41" s="432"/>
      <c r="AZ41" s="432"/>
      <c r="BA41" s="432"/>
      <c r="BB41" s="432"/>
      <c r="BC41" s="432"/>
      <c r="BD41" s="2"/>
      <c r="BE41" s="433" t="str">
        <f t="shared" si="3"/>
        <v/>
      </c>
      <c r="BF41" s="433"/>
      <c r="BG41" s="432"/>
      <c r="BH41" s="432"/>
      <c r="BI41" s="432"/>
      <c r="BJ41" s="432"/>
      <c r="BK41" s="432"/>
      <c r="BL41" s="432"/>
      <c r="BM41" s="432"/>
      <c r="BN41" s="432"/>
      <c r="BO41" s="432"/>
      <c r="BP41" s="432"/>
      <c r="BQ41" s="432"/>
      <c r="BR41" s="432"/>
      <c r="BS41" s="432"/>
      <c r="BT41" s="432"/>
      <c r="BU41" s="432"/>
      <c r="BV41" s="2"/>
      <c r="BW41" s="433">
        <f t="shared" si="4"/>
        <v>20</v>
      </c>
      <c r="BX41" s="433"/>
      <c r="BY41" s="432" t="str">
        <f>IF('各会計、関係団体の財政状況及び健全化判断比率'!B75="","",'各会計、関係団体の財政状況及び健全化判断比率'!B75)</f>
        <v>京都府住宅新築資金等貸付事業管理組合（特別会計）</v>
      </c>
      <c r="BZ41" s="432"/>
      <c r="CA41" s="432"/>
      <c r="CB41" s="432"/>
      <c r="CC41" s="432"/>
      <c r="CD41" s="432"/>
      <c r="CE41" s="432"/>
      <c r="CF41" s="432"/>
      <c r="CG41" s="432"/>
      <c r="CH41" s="432"/>
      <c r="CI41" s="432"/>
      <c r="CJ41" s="432"/>
      <c r="CK41" s="432"/>
      <c r="CL41" s="432"/>
      <c r="CM41" s="432"/>
      <c r="CN41" s="2"/>
      <c r="CO41" s="433" t="str">
        <f t="shared" si="5"/>
        <v/>
      </c>
      <c r="CP41" s="433"/>
      <c r="CQ41" s="432" t="str">
        <f>IF('各会計、関係団体の財政状況及び健全化判断比率'!BS14="","",'各会計、関係団体の財政状況及び健全化判断比率'!BS14)</f>
        <v/>
      </c>
      <c r="CR41" s="432"/>
      <c r="CS41" s="432"/>
      <c r="CT41" s="432"/>
      <c r="CU41" s="432"/>
      <c r="CV41" s="432"/>
      <c r="CW41" s="432"/>
      <c r="CX41" s="432"/>
      <c r="CY41" s="432"/>
      <c r="CZ41" s="432"/>
      <c r="DA41" s="432"/>
      <c r="DB41" s="432"/>
      <c r="DC41" s="432"/>
      <c r="DD41" s="432"/>
      <c r="DE41" s="432"/>
      <c r="DG41" s="434" t="str">
        <f>IF('各会計、関係団体の財政状況及び健全化判断比率'!BR14="","",'各会計、関係団体の財政状況及び健全化判断比率'!BR14)</f>
        <v/>
      </c>
      <c r="DH41" s="434"/>
      <c r="DI41" s="19"/>
    </row>
    <row r="42" spans="1:113" ht="32.25" customHeight="1" x14ac:dyDescent="0.15">
      <c r="B42" s="5"/>
      <c r="C42" s="433" t="str">
        <f t="shared" si="0"/>
        <v/>
      </c>
      <c r="D42" s="433"/>
      <c r="E42" s="432" t="str">
        <f>IF('各会計、関係団体の財政状況及び健全化判断比率'!B15="","",'各会計、関係団体の財政状況及び健全化判断比率'!B15)</f>
        <v/>
      </c>
      <c r="F42" s="432"/>
      <c r="G42" s="432"/>
      <c r="H42" s="432"/>
      <c r="I42" s="432"/>
      <c r="J42" s="432"/>
      <c r="K42" s="432"/>
      <c r="L42" s="432"/>
      <c r="M42" s="432"/>
      <c r="N42" s="432"/>
      <c r="O42" s="432"/>
      <c r="P42" s="432"/>
      <c r="Q42" s="432"/>
      <c r="R42" s="432"/>
      <c r="S42" s="432"/>
      <c r="T42" s="2"/>
      <c r="U42" s="433" t="str">
        <f t="shared" si="1"/>
        <v/>
      </c>
      <c r="V42" s="433"/>
      <c r="W42" s="432"/>
      <c r="X42" s="432"/>
      <c r="Y42" s="432"/>
      <c r="Z42" s="432"/>
      <c r="AA42" s="432"/>
      <c r="AB42" s="432"/>
      <c r="AC42" s="432"/>
      <c r="AD42" s="432"/>
      <c r="AE42" s="432"/>
      <c r="AF42" s="432"/>
      <c r="AG42" s="432"/>
      <c r="AH42" s="432"/>
      <c r="AI42" s="432"/>
      <c r="AJ42" s="432"/>
      <c r="AK42" s="432"/>
      <c r="AL42" s="2"/>
      <c r="AM42" s="433" t="str">
        <f t="shared" si="2"/>
        <v/>
      </c>
      <c r="AN42" s="433"/>
      <c r="AO42" s="432"/>
      <c r="AP42" s="432"/>
      <c r="AQ42" s="432"/>
      <c r="AR42" s="432"/>
      <c r="AS42" s="432"/>
      <c r="AT42" s="432"/>
      <c r="AU42" s="432"/>
      <c r="AV42" s="432"/>
      <c r="AW42" s="432"/>
      <c r="AX42" s="432"/>
      <c r="AY42" s="432"/>
      <c r="AZ42" s="432"/>
      <c r="BA42" s="432"/>
      <c r="BB42" s="432"/>
      <c r="BC42" s="432"/>
      <c r="BD42" s="2"/>
      <c r="BE42" s="433" t="str">
        <f t="shared" si="3"/>
        <v/>
      </c>
      <c r="BF42" s="433"/>
      <c r="BG42" s="432"/>
      <c r="BH42" s="432"/>
      <c r="BI42" s="432"/>
      <c r="BJ42" s="432"/>
      <c r="BK42" s="432"/>
      <c r="BL42" s="432"/>
      <c r="BM42" s="432"/>
      <c r="BN42" s="432"/>
      <c r="BO42" s="432"/>
      <c r="BP42" s="432"/>
      <c r="BQ42" s="432"/>
      <c r="BR42" s="432"/>
      <c r="BS42" s="432"/>
      <c r="BT42" s="432"/>
      <c r="BU42" s="432"/>
      <c r="BV42" s="2"/>
      <c r="BW42" s="433">
        <f t="shared" si="4"/>
        <v>21</v>
      </c>
      <c r="BX42" s="433"/>
      <c r="BY42" s="432" t="str">
        <f>IF('各会計、関係団体の財政状況及び健全化判断比率'!B76="","",'各会計、関係団体の財政状況及び健全化判断比率'!B76)</f>
        <v>京都府後期高齢者医療広域連合（一般会計）</v>
      </c>
      <c r="BZ42" s="432"/>
      <c r="CA42" s="432"/>
      <c r="CB42" s="432"/>
      <c r="CC42" s="432"/>
      <c r="CD42" s="432"/>
      <c r="CE42" s="432"/>
      <c r="CF42" s="432"/>
      <c r="CG42" s="432"/>
      <c r="CH42" s="432"/>
      <c r="CI42" s="432"/>
      <c r="CJ42" s="432"/>
      <c r="CK42" s="432"/>
      <c r="CL42" s="432"/>
      <c r="CM42" s="432"/>
      <c r="CN42" s="2"/>
      <c r="CO42" s="433" t="str">
        <f t="shared" si="5"/>
        <v/>
      </c>
      <c r="CP42" s="433"/>
      <c r="CQ42" s="432" t="str">
        <f>IF('各会計、関係団体の財政状況及び健全化判断比率'!BS15="","",'各会計、関係団体の財政状況及び健全化判断比率'!BS15)</f>
        <v/>
      </c>
      <c r="CR42" s="432"/>
      <c r="CS42" s="432"/>
      <c r="CT42" s="432"/>
      <c r="CU42" s="432"/>
      <c r="CV42" s="432"/>
      <c r="CW42" s="432"/>
      <c r="CX42" s="432"/>
      <c r="CY42" s="432"/>
      <c r="CZ42" s="432"/>
      <c r="DA42" s="432"/>
      <c r="DB42" s="432"/>
      <c r="DC42" s="432"/>
      <c r="DD42" s="432"/>
      <c r="DE42" s="432"/>
      <c r="DG42" s="434" t="str">
        <f>IF('各会計、関係団体の財政状況及び健全化判断比率'!BR15="","",'各会計、関係団体の財政状況及び健全化判断比率'!BR15)</f>
        <v/>
      </c>
      <c r="DH42" s="434"/>
      <c r="DI42" s="19"/>
    </row>
    <row r="43" spans="1:113" ht="32.25" customHeight="1" x14ac:dyDescent="0.15">
      <c r="B43" s="5"/>
      <c r="C43" s="433" t="str">
        <f t="shared" si="0"/>
        <v/>
      </c>
      <c r="D43" s="433"/>
      <c r="E43" s="432" t="str">
        <f>IF('各会計、関係団体の財政状況及び健全化判断比率'!B16="","",'各会計、関係団体の財政状況及び健全化判断比率'!B16)</f>
        <v/>
      </c>
      <c r="F43" s="432"/>
      <c r="G43" s="432"/>
      <c r="H43" s="432"/>
      <c r="I43" s="432"/>
      <c r="J43" s="432"/>
      <c r="K43" s="432"/>
      <c r="L43" s="432"/>
      <c r="M43" s="432"/>
      <c r="N43" s="432"/>
      <c r="O43" s="432"/>
      <c r="P43" s="432"/>
      <c r="Q43" s="432"/>
      <c r="R43" s="432"/>
      <c r="S43" s="432"/>
      <c r="T43" s="2"/>
      <c r="U43" s="433" t="str">
        <f t="shared" si="1"/>
        <v/>
      </c>
      <c r="V43" s="433"/>
      <c r="W43" s="432"/>
      <c r="X43" s="432"/>
      <c r="Y43" s="432"/>
      <c r="Z43" s="432"/>
      <c r="AA43" s="432"/>
      <c r="AB43" s="432"/>
      <c r="AC43" s="432"/>
      <c r="AD43" s="432"/>
      <c r="AE43" s="432"/>
      <c r="AF43" s="432"/>
      <c r="AG43" s="432"/>
      <c r="AH43" s="432"/>
      <c r="AI43" s="432"/>
      <c r="AJ43" s="432"/>
      <c r="AK43" s="432"/>
      <c r="AL43" s="2"/>
      <c r="AM43" s="433" t="str">
        <f t="shared" si="2"/>
        <v/>
      </c>
      <c r="AN43" s="433"/>
      <c r="AO43" s="432"/>
      <c r="AP43" s="432"/>
      <c r="AQ43" s="432"/>
      <c r="AR43" s="432"/>
      <c r="AS43" s="432"/>
      <c r="AT43" s="432"/>
      <c r="AU43" s="432"/>
      <c r="AV43" s="432"/>
      <c r="AW43" s="432"/>
      <c r="AX43" s="432"/>
      <c r="AY43" s="432"/>
      <c r="AZ43" s="432"/>
      <c r="BA43" s="432"/>
      <c r="BB43" s="432"/>
      <c r="BC43" s="432"/>
      <c r="BD43" s="2"/>
      <c r="BE43" s="433" t="str">
        <f t="shared" si="3"/>
        <v/>
      </c>
      <c r="BF43" s="433"/>
      <c r="BG43" s="432"/>
      <c r="BH43" s="432"/>
      <c r="BI43" s="432"/>
      <c r="BJ43" s="432"/>
      <c r="BK43" s="432"/>
      <c r="BL43" s="432"/>
      <c r="BM43" s="432"/>
      <c r="BN43" s="432"/>
      <c r="BO43" s="432"/>
      <c r="BP43" s="432"/>
      <c r="BQ43" s="432"/>
      <c r="BR43" s="432"/>
      <c r="BS43" s="432"/>
      <c r="BT43" s="432"/>
      <c r="BU43" s="432"/>
      <c r="BV43" s="2"/>
      <c r="BW43" s="433">
        <f t="shared" si="4"/>
        <v>22</v>
      </c>
      <c r="BX43" s="433"/>
      <c r="BY43" s="432" t="str">
        <f>IF('各会計、関係団体の財政状況及び健全化判断比率'!B77="","",'各会計、関係団体の財政状況及び健全化判断比率'!B77)</f>
        <v>京都府後期高齢者医療広域連合（後期高齢者医療特別会計）</v>
      </c>
      <c r="BZ43" s="432"/>
      <c r="CA43" s="432"/>
      <c r="CB43" s="432"/>
      <c r="CC43" s="432"/>
      <c r="CD43" s="432"/>
      <c r="CE43" s="432"/>
      <c r="CF43" s="432"/>
      <c r="CG43" s="432"/>
      <c r="CH43" s="432"/>
      <c r="CI43" s="432"/>
      <c r="CJ43" s="432"/>
      <c r="CK43" s="432"/>
      <c r="CL43" s="432"/>
      <c r="CM43" s="432"/>
      <c r="CN43" s="2"/>
      <c r="CO43" s="433" t="str">
        <f t="shared" si="5"/>
        <v/>
      </c>
      <c r="CP43" s="433"/>
      <c r="CQ43" s="432" t="str">
        <f>IF('各会計、関係団体の財政状況及び健全化判断比率'!BS16="","",'各会計、関係団体の財政状況及び健全化判断比率'!BS16)</f>
        <v/>
      </c>
      <c r="CR43" s="432"/>
      <c r="CS43" s="432"/>
      <c r="CT43" s="432"/>
      <c r="CU43" s="432"/>
      <c r="CV43" s="432"/>
      <c r="CW43" s="432"/>
      <c r="CX43" s="432"/>
      <c r="CY43" s="432"/>
      <c r="CZ43" s="432"/>
      <c r="DA43" s="432"/>
      <c r="DB43" s="432"/>
      <c r="DC43" s="432"/>
      <c r="DD43" s="432"/>
      <c r="DE43" s="432"/>
      <c r="DG43" s="434" t="str">
        <f>IF('各会計、関係団体の財政状況及び健全化判断比率'!BR16="","",'各会計、関係団体の財政状況及び健全化判断比率'!BR16)</f>
        <v/>
      </c>
      <c r="DH43" s="43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378" t="s">
        <v>291</v>
      </c>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row>
    <row r="47" spans="1:113" x14ac:dyDescent="0.15">
      <c r="E47" s="378" t="s">
        <v>294</v>
      </c>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row>
    <row r="48" spans="1:113" x14ac:dyDescent="0.15">
      <c r="E48" s="378" t="s">
        <v>296</v>
      </c>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row>
    <row r="49" spans="5:113" x14ac:dyDescent="0.15">
      <c r="E49" s="378" t="s">
        <v>297</v>
      </c>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row>
    <row r="50" spans="5:113" x14ac:dyDescent="0.15">
      <c r="E50" s="378" t="s">
        <v>202</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row>
    <row r="51" spans="5:113" x14ac:dyDescent="0.15">
      <c r="E51" s="378" t="s">
        <v>299</v>
      </c>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row>
    <row r="52" spans="5:113" x14ac:dyDescent="0.15">
      <c r="E52" s="378" t="s">
        <v>303</v>
      </c>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row>
    <row r="53" spans="5:113" x14ac:dyDescent="0.15">
      <c r="E53" s="378" t="s">
        <v>304</v>
      </c>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row>
    <row r="54" spans="5:113" x14ac:dyDescent="0.15"/>
    <row r="55" spans="5:113" x14ac:dyDescent="0.15"/>
    <row r="56" spans="5:113" x14ac:dyDescent="0.15"/>
  </sheetData>
  <sheetProtection algorithmName="SHA-512" hashValue="MBBaXzuVdNMLiIiTelz7dQhsFOKr5HjN4sCrqWByoTmVNWM4z4hAw6FUFemk5D/8dQ1vdJ31mz3APPyyNv3j3w==" saltValue="OA36mFqlGQiaO3qLso1Qa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305</v>
      </c>
      <c r="DI1" s="648"/>
      <c r="DJ1" s="648"/>
      <c r="DK1" s="648"/>
      <c r="DL1" s="648"/>
      <c r="DM1" s="648"/>
      <c r="DN1" s="649"/>
      <c r="DO1" s="1"/>
      <c r="DP1" s="647" t="s">
        <v>306</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310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114</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311</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312</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8</v>
      </c>
      <c r="C4" s="486"/>
      <c r="D4" s="486"/>
      <c r="E4" s="486"/>
      <c r="F4" s="486"/>
      <c r="G4" s="486"/>
      <c r="H4" s="486"/>
      <c r="I4" s="486"/>
      <c r="J4" s="486"/>
      <c r="K4" s="486"/>
      <c r="L4" s="486"/>
      <c r="M4" s="486"/>
      <c r="N4" s="486"/>
      <c r="O4" s="486"/>
      <c r="P4" s="486"/>
      <c r="Q4" s="528"/>
      <c r="R4" s="485" t="s">
        <v>315</v>
      </c>
      <c r="S4" s="486"/>
      <c r="T4" s="486"/>
      <c r="U4" s="486"/>
      <c r="V4" s="486"/>
      <c r="W4" s="486"/>
      <c r="X4" s="486"/>
      <c r="Y4" s="528"/>
      <c r="Z4" s="485" t="s">
        <v>319</v>
      </c>
      <c r="AA4" s="486"/>
      <c r="AB4" s="486"/>
      <c r="AC4" s="528"/>
      <c r="AD4" s="485" t="s">
        <v>258</v>
      </c>
      <c r="AE4" s="486"/>
      <c r="AF4" s="486"/>
      <c r="AG4" s="486"/>
      <c r="AH4" s="486"/>
      <c r="AI4" s="486"/>
      <c r="AJ4" s="486"/>
      <c r="AK4" s="528"/>
      <c r="AL4" s="485" t="s">
        <v>319</v>
      </c>
      <c r="AM4" s="486"/>
      <c r="AN4" s="486"/>
      <c r="AO4" s="528"/>
      <c r="AP4" s="650" t="s">
        <v>322</v>
      </c>
      <c r="AQ4" s="650"/>
      <c r="AR4" s="650"/>
      <c r="AS4" s="650"/>
      <c r="AT4" s="650"/>
      <c r="AU4" s="650"/>
      <c r="AV4" s="650"/>
      <c r="AW4" s="650"/>
      <c r="AX4" s="650"/>
      <c r="AY4" s="650"/>
      <c r="AZ4" s="650"/>
      <c r="BA4" s="650"/>
      <c r="BB4" s="650"/>
      <c r="BC4" s="650"/>
      <c r="BD4" s="650"/>
      <c r="BE4" s="650"/>
      <c r="BF4" s="650"/>
      <c r="BG4" s="650" t="s">
        <v>292</v>
      </c>
      <c r="BH4" s="650"/>
      <c r="BI4" s="650"/>
      <c r="BJ4" s="650"/>
      <c r="BK4" s="650"/>
      <c r="BL4" s="650"/>
      <c r="BM4" s="650"/>
      <c r="BN4" s="650"/>
      <c r="BO4" s="650" t="s">
        <v>319</v>
      </c>
      <c r="BP4" s="650"/>
      <c r="BQ4" s="650"/>
      <c r="BR4" s="650"/>
      <c r="BS4" s="650" t="s">
        <v>323</v>
      </c>
      <c r="BT4" s="650"/>
      <c r="BU4" s="650"/>
      <c r="BV4" s="650"/>
      <c r="BW4" s="650"/>
      <c r="BX4" s="650"/>
      <c r="BY4" s="650"/>
      <c r="BZ4" s="650"/>
      <c r="CA4" s="650"/>
      <c r="CB4" s="650"/>
      <c r="CD4" s="485" t="s">
        <v>200</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318</v>
      </c>
      <c r="C5" s="615"/>
      <c r="D5" s="615"/>
      <c r="E5" s="615"/>
      <c r="F5" s="615"/>
      <c r="G5" s="615"/>
      <c r="H5" s="615"/>
      <c r="I5" s="615"/>
      <c r="J5" s="615"/>
      <c r="K5" s="615"/>
      <c r="L5" s="615"/>
      <c r="M5" s="615"/>
      <c r="N5" s="615"/>
      <c r="O5" s="615"/>
      <c r="P5" s="615"/>
      <c r="Q5" s="616"/>
      <c r="R5" s="611">
        <v>1754770</v>
      </c>
      <c r="S5" s="612"/>
      <c r="T5" s="612"/>
      <c r="U5" s="612"/>
      <c r="V5" s="612"/>
      <c r="W5" s="612"/>
      <c r="X5" s="612"/>
      <c r="Y5" s="634"/>
      <c r="Z5" s="645">
        <v>15.1</v>
      </c>
      <c r="AA5" s="645"/>
      <c r="AB5" s="645"/>
      <c r="AC5" s="645"/>
      <c r="AD5" s="646">
        <v>1754770</v>
      </c>
      <c r="AE5" s="646"/>
      <c r="AF5" s="646"/>
      <c r="AG5" s="646"/>
      <c r="AH5" s="646"/>
      <c r="AI5" s="646"/>
      <c r="AJ5" s="646"/>
      <c r="AK5" s="646"/>
      <c r="AL5" s="635">
        <v>25.5</v>
      </c>
      <c r="AM5" s="624"/>
      <c r="AN5" s="624"/>
      <c r="AO5" s="638"/>
      <c r="AP5" s="614" t="s">
        <v>324</v>
      </c>
      <c r="AQ5" s="615"/>
      <c r="AR5" s="615"/>
      <c r="AS5" s="615"/>
      <c r="AT5" s="615"/>
      <c r="AU5" s="615"/>
      <c r="AV5" s="615"/>
      <c r="AW5" s="615"/>
      <c r="AX5" s="615"/>
      <c r="AY5" s="615"/>
      <c r="AZ5" s="615"/>
      <c r="BA5" s="615"/>
      <c r="BB5" s="615"/>
      <c r="BC5" s="615"/>
      <c r="BD5" s="615"/>
      <c r="BE5" s="615"/>
      <c r="BF5" s="616"/>
      <c r="BG5" s="572">
        <v>1754770</v>
      </c>
      <c r="BH5" s="331"/>
      <c r="BI5" s="331"/>
      <c r="BJ5" s="331"/>
      <c r="BK5" s="331"/>
      <c r="BL5" s="331"/>
      <c r="BM5" s="331"/>
      <c r="BN5" s="585"/>
      <c r="BO5" s="605">
        <v>100</v>
      </c>
      <c r="BP5" s="605"/>
      <c r="BQ5" s="605"/>
      <c r="BR5" s="605"/>
      <c r="BS5" s="606">
        <v>92777</v>
      </c>
      <c r="BT5" s="606"/>
      <c r="BU5" s="606"/>
      <c r="BV5" s="606"/>
      <c r="BW5" s="606"/>
      <c r="BX5" s="606"/>
      <c r="BY5" s="606"/>
      <c r="BZ5" s="606"/>
      <c r="CA5" s="606"/>
      <c r="CB5" s="626"/>
      <c r="CD5" s="485" t="s">
        <v>322</v>
      </c>
      <c r="CE5" s="486"/>
      <c r="CF5" s="486"/>
      <c r="CG5" s="486"/>
      <c r="CH5" s="486"/>
      <c r="CI5" s="486"/>
      <c r="CJ5" s="486"/>
      <c r="CK5" s="486"/>
      <c r="CL5" s="486"/>
      <c r="CM5" s="486"/>
      <c r="CN5" s="486"/>
      <c r="CO5" s="486"/>
      <c r="CP5" s="486"/>
      <c r="CQ5" s="528"/>
      <c r="CR5" s="485" t="s">
        <v>327</v>
      </c>
      <c r="CS5" s="486"/>
      <c r="CT5" s="486"/>
      <c r="CU5" s="486"/>
      <c r="CV5" s="486"/>
      <c r="CW5" s="486"/>
      <c r="CX5" s="486"/>
      <c r="CY5" s="528"/>
      <c r="CZ5" s="485" t="s">
        <v>319</v>
      </c>
      <c r="DA5" s="486"/>
      <c r="DB5" s="486"/>
      <c r="DC5" s="528"/>
      <c r="DD5" s="485" t="s">
        <v>328</v>
      </c>
      <c r="DE5" s="486"/>
      <c r="DF5" s="486"/>
      <c r="DG5" s="486"/>
      <c r="DH5" s="486"/>
      <c r="DI5" s="486"/>
      <c r="DJ5" s="486"/>
      <c r="DK5" s="486"/>
      <c r="DL5" s="486"/>
      <c r="DM5" s="486"/>
      <c r="DN5" s="486"/>
      <c r="DO5" s="486"/>
      <c r="DP5" s="528"/>
      <c r="DQ5" s="485" t="s">
        <v>330</v>
      </c>
      <c r="DR5" s="486"/>
      <c r="DS5" s="486"/>
      <c r="DT5" s="486"/>
      <c r="DU5" s="486"/>
      <c r="DV5" s="486"/>
      <c r="DW5" s="486"/>
      <c r="DX5" s="486"/>
      <c r="DY5" s="486"/>
      <c r="DZ5" s="486"/>
      <c r="EA5" s="486"/>
      <c r="EB5" s="486"/>
      <c r="EC5" s="528"/>
    </row>
    <row r="6" spans="2:143" ht="11.25" customHeight="1" x14ac:dyDescent="0.15">
      <c r="B6" s="570" t="s">
        <v>307</v>
      </c>
      <c r="C6" s="378"/>
      <c r="D6" s="378"/>
      <c r="E6" s="378"/>
      <c r="F6" s="378"/>
      <c r="G6" s="378"/>
      <c r="H6" s="378"/>
      <c r="I6" s="378"/>
      <c r="J6" s="378"/>
      <c r="K6" s="378"/>
      <c r="L6" s="378"/>
      <c r="M6" s="378"/>
      <c r="N6" s="378"/>
      <c r="O6" s="378"/>
      <c r="P6" s="378"/>
      <c r="Q6" s="571"/>
      <c r="R6" s="572">
        <v>130080</v>
      </c>
      <c r="S6" s="331"/>
      <c r="T6" s="331"/>
      <c r="U6" s="331"/>
      <c r="V6" s="331"/>
      <c r="W6" s="331"/>
      <c r="X6" s="331"/>
      <c r="Y6" s="585"/>
      <c r="Z6" s="605">
        <v>1.1000000000000001</v>
      </c>
      <c r="AA6" s="605"/>
      <c r="AB6" s="605"/>
      <c r="AC6" s="605"/>
      <c r="AD6" s="606">
        <v>130080</v>
      </c>
      <c r="AE6" s="606"/>
      <c r="AF6" s="606"/>
      <c r="AG6" s="606"/>
      <c r="AH6" s="606"/>
      <c r="AI6" s="606"/>
      <c r="AJ6" s="606"/>
      <c r="AK6" s="606"/>
      <c r="AL6" s="575">
        <v>1.9</v>
      </c>
      <c r="AM6" s="319"/>
      <c r="AN6" s="319"/>
      <c r="AO6" s="607"/>
      <c r="AP6" s="570" t="s">
        <v>106</v>
      </c>
      <c r="AQ6" s="378"/>
      <c r="AR6" s="378"/>
      <c r="AS6" s="378"/>
      <c r="AT6" s="378"/>
      <c r="AU6" s="378"/>
      <c r="AV6" s="378"/>
      <c r="AW6" s="378"/>
      <c r="AX6" s="378"/>
      <c r="AY6" s="378"/>
      <c r="AZ6" s="378"/>
      <c r="BA6" s="378"/>
      <c r="BB6" s="378"/>
      <c r="BC6" s="378"/>
      <c r="BD6" s="378"/>
      <c r="BE6" s="378"/>
      <c r="BF6" s="571"/>
      <c r="BG6" s="572">
        <v>1754770</v>
      </c>
      <c r="BH6" s="331"/>
      <c r="BI6" s="331"/>
      <c r="BJ6" s="331"/>
      <c r="BK6" s="331"/>
      <c r="BL6" s="331"/>
      <c r="BM6" s="331"/>
      <c r="BN6" s="585"/>
      <c r="BO6" s="605">
        <v>100</v>
      </c>
      <c r="BP6" s="605"/>
      <c r="BQ6" s="605"/>
      <c r="BR6" s="605"/>
      <c r="BS6" s="606">
        <v>92777</v>
      </c>
      <c r="BT6" s="606"/>
      <c r="BU6" s="606"/>
      <c r="BV6" s="606"/>
      <c r="BW6" s="606"/>
      <c r="BX6" s="606"/>
      <c r="BY6" s="606"/>
      <c r="BZ6" s="606"/>
      <c r="CA6" s="606"/>
      <c r="CB6" s="626"/>
      <c r="CD6" s="614" t="s">
        <v>331</v>
      </c>
      <c r="CE6" s="615"/>
      <c r="CF6" s="615"/>
      <c r="CG6" s="615"/>
      <c r="CH6" s="615"/>
      <c r="CI6" s="615"/>
      <c r="CJ6" s="615"/>
      <c r="CK6" s="615"/>
      <c r="CL6" s="615"/>
      <c r="CM6" s="615"/>
      <c r="CN6" s="615"/>
      <c r="CO6" s="615"/>
      <c r="CP6" s="615"/>
      <c r="CQ6" s="616"/>
      <c r="CR6" s="572">
        <v>89671</v>
      </c>
      <c r="CS6" s="331"/>
      <c r="CT6" s="331"/>
      <c r="CU6" s="331"/>
      <c r="CV6" s="331"/>
      <c r="CW6" s="331"/>
      <c r="CX6" s="331"/>
      <c r="CY6" s="585"/>
      <c r="CZ6" s="635">
        <v>0.8</v>
      </c>
      <c r="DA6" s="624"/>
      <c r="DB6" s="624"/>
      <c r="DC6" s="636"/>
      <c r="DD6" s="578" t="s">
        <v>205</v>
      </c>
      <c r="DE6" s="331"/>
      <c r="DF6" s="331"/>
      <c r="DG6" s="331"/>
      <c r="DH6" s="331"/>
      <c r="DI6" s="331"/>
      <c r="DJ6" s="331"/>
      <c r="DK6" s="331"/>
      <c r="DL6" s="331"/>
      <c r="DM6" s="331"/>
      <c r="DN6" s="331"/>
      <c r="DO6" s="331"/>
      <c r="DP6" s="585"/>
      <c r="DQ6" s="578">
        <v>89671</v>
      </c>
      <c r="DR6" s="331"/>
      <c r="DS6" s="331"/>
      <c r="DT6" s="331"/>
      <c r="DU6" s="331"/>
      <c r="DV6" s="331"/>
      <c r="DW6" s="331"/>
      <c r="DX6" s="331"/>
      <c r="DY6" s="331"/>
      <c r="DZ6" s="331"/>
      <c r="EA6" s="331"/>
      <c r="EB6" s="331"/>
      <c r="EC6" s="603"/>
    </row>
    <row r="7" spans="2:143" ht="11.25" customHeight="1" x14ac:dyDescent="0.15">
      <c r="B7" s="570" t="s">
        <v>45</v>
      </c>
      <c r="C7" s="378"/>
      <c r="D7" s="378"/>
      <c r="E7" s="378"/>
      <c r="F7" s="378"/>
      <c r="G7" s="378"/>
      <c r="H7" s="378"/>
      <c r="I7" s="378"/>
      <c r="J7" s="378"/>
      <c r="K7" s="378"/>
      <c r="L7" s="378"/>
      <c r="M7" s="378"/>
      <c r="N7" s="378"/>
      <c r="O7" s="378"/>
      <c r="P7" s="378"/>
      <c r="Q7" s="571"/>
      <c r="R7" s="572">
        <v>468</v>
      </c>
      <c r="S7" s="331"/>
      <c r="T7" s="331"/>
      <c r="U7" s="331"/>
      <c r="V7" s="331"/>
      <c r="W7" s="331"/>
      <c r="X7" s="331"/>
      <c r="Y7" s="585"/>
      <c r="Z7" s="605">
        <v>0</v>
      </c>
      <c r="AA7" s="605"/>
      <c r="AB7" s="605"/>
      <c r="AC7" s="605"/>
      <c r="AD7" s="606">
        <v>468</v>
      </c>
      <c r="AE7" s="606"/>
      <c r="AF7" s="606"/>
      <c r="AG7" s="606"/>
      <c r="AH7" s="606"/>
      <c r="AI7" s="606"/>
      <c r="AJ7" s="606"/>
      <c r="AK7" s="606"/>
      <c r="AL7" s="575">
        <v>0</v>
      </c>
      <c r="AM7" s="319"/>
      <c r="AN7" s="319"/>
      <c r="AO7" s="607"/>
      <c r="AP7" s="570" t="s">
        <v>332</v>
      </c>
      <c r="AQ7" s="378"/>
      <c r="AR7" s="378"/>
      <c r="AS7" s="378"/>
      <c r="AT7" s="378"/>
      <c r="AU7" s="378"/>
      <c r="AV7" s="378"/>
      <c r="AW7" s="378"/>
      <c r="AX7" s="378"/>
      <c r="AY7" s="378"/>
      <c r="AZ7" s="378"/>
      <c r="BA7" s="378"/>
      <c r="BB7" s="378"/>
      <c r="BC7" s="378"/>
      <c r="BD7" s="378"/>
      <c r="BE7" s="378"/>
      <c r="BF7" s="571"/>
      <c r="BG7" s="572">
        <v>590960</v>
      </c>
      <c r="BH7" s="331"/>
      <c r="BI7" s="331"/>
      <c r="BJ7" s="331"/>
      <c r="BK7" s="331"/>
      <c r="BL7" s="331"/>
      <c r="BM7" s="331"/>
      <c r="BN7" s="585"/>
      <c r="BO7" s="605">
        <v>33.700000000000003</v>
      </c>
      <c r="BP7" s="605"/>
      <c r="BQ7" s="605"/>
      <c r="BR7" s="605"/>
      <c r="BS7" s="606">
        <v>23213</v>
      </c>
      <c r="BT7" s="606"/>
      <c r="BU7" s="606"/>
      <c r="BV7" s="606"/>
      <c r="BW7" s="606"/>
      <c r="BX7" s="606"/>
      <c r="BY7" s="606"/>
      <c r="BZ7" s="606"/>
      <c r="CA7" s="606"/>
      <c r="CB7" s="626"/>
      <c r="CD7" s="570" t="s">
        <v>334</v>
      </c>
      <c r="CE7" s="378"/>
      <c r="CF7" s="378"/>
      <c r="CG7" s="378"/>
      <c r="CH7" s="378"/>
      <c r="CI7" s="378"/>
      <c r="CJ7" s="378"/>
      <c r="CK7" s="378"/>
      <c r="CL7" s="378"/>
      <c r="CM7" s="378"/>
      <c r="CN7" s="378"/>
      <c r="CO7" s="378"/>
      <c r="CP7" s="378"/>
      <c r="CQ7" s="571"/>
      <c r="CR7" s="572">
        <v>2172186</v>
      </c>
      <c r="CS7" s="331"/>
      <c r="CT7" s="331"/>
      <c r="CU7" s="331"/>
      <c r="CV7" s="331"/>
      <c r="CW7" s="331"/>
      <c r="CX7" s="331"/>
      <c r="CY7" s="585"/>
      <c r="CZ7" s="605">
        <v>18.899999999999999</v>
      </c>
      <c r="DA7" s="605"/>
      <c r="DB7" s="605"/>
      <c r="DC7" s="605"/>
      <c r="DD7" s="578">
        <v>102635</v>
      </c>
      <c r="DE7" s="331"/>
      <c r="DF7" s="331"/>
      <c r="DG7" s="331"/>
      <c r="DH7" s="331"/>
      <c r="DI7" s="331"/>
      <c r="DJ7" s="331"/>
      <c r="DK7" s="331"/>
      <c r="DL7" s="331"/>
      <c r="DM7" s="331"/>
      <c r="DN7" s="331"/>
      <c r="DO7" s="331"/>
      <c r="DP7" s="585"/>
      <c r="DQ7" s="578">
        <v>1788784</v>
      </c>
      <c r="DR7" s="331"/>
      <c r="DS7" s="331"/>
      <c r="DT7" s="331"/>
      <c r="DU7" s="331"/>
      <c r="DV7" s="331"/>
      <c r="DW7" s="331"/>
      <c r="DX7" s="331"/>
      <c r="DY7" s="331"/>
      <c r="DZ7" s="331"/>
      <c r="EA7" s="331"/>
      <c r="EB7" s="331"/>
      <c r="EC7" s="603"/>
    </row>
    <row r="8" spans="2:143" ht="11.25" customHeight="1" x14ac:dyDescent="0.15">
      <c r="B8" s="570" t="s">
        <v>335</v>
      </c>
      <c r="C8" s="378"/>
      <c r="D8" s="378"/>
      <c r="E8" s="378"/>
      <c r="F8" s="378"/>
      <c r="G8" s="378"/>
      <c r="H8" s="378"/>
      <c r="I8" s="378"/>
      <c r="J8" s="378"/>
      <c r="K8" s="378"/>
      <c r="L8" s="378"/>
      <c r="M8" s="378"/>
      <c r="N8" s="378"/>
      <c r="O8" s="378"/>
      <c r="P8" s="378"/>
      <c r="Q8" s="571"/>
      <c r="R8" s="572">
        <v>11524</v>
      </c>
      <c r="S8" s="331"/>
      <c r="T8" s="331"/>
      <c r="U8" s="331"/>
      <c r="V8" s="331"/>
      <c r="W8" s="331"/>
      <c r="X8" s="331"/>
      <c r="Y8" s="585"/>
      <c r="Z8" s="605">
        <v>0.1</v>
      </c>
      <c r="AA8" s="605"/>
      <c r="AB8" s="605"/>
      <c r="AC8" s="605"/>
      <c r="AD8" s="606">
        <v>11524</v>
      </c>
      <c r="AE8" s="606"/>
      <c r="AF8" s="606"/>
      <c r="AG8" s="606"/>
      <c r="AH8" s="606"/>
      <c r="AI8" s="606"/>
      <c r="AJ8" s="606"/>
      <c r="AK8" s="606"/>
      <c r="AL8" s="575">
        <v>0.2</v>
      </c>
      <c r="AM8" s="319"/>
      <c r="AN8" s="319"/>
      <c r="AO8" s="607"/>
      <c r="AP8" s="570" t="s">
        <v>124</v>
      </c>
      <c r="AQ8" s="378"/>
      <c r="AR8" s="378"/>
      <c r="AS8" s="378"/>
      <c r="AT8" s="378"/>
      <c r="AU8" s="378"/>
      <c r="AV8" s="378"/>
      <c r="AW8" s="378"/>
      <c r="AX8" s="378"/>
      <c r="AY8" s="378"/>
      <c r="AZ8" s="378"/>
      <c r="BA8" s="378"/>
      <c r="BB8" s="378"/>
      <c r="BC8" s="378"/>
      <c r="BD8" s="378"/>
      <c r="BE8" s="378"/>
      <c r="BF8" s="571"/>
      <c r="BG8" s="572">
        <v>21890</v>
      </c>
      <c r="BH8" s="331"/>
      <c r="BI8" s="331"/>
      <c r="BJ8" s="331"/>
      <c r="BK8" s="331"/>
      <c r="BL8" s="331"/>
      <c r="BM8" s="331"/>
      <c r="BN8" s="585"/>
      <c r="BO8" s="605">
        <v>1.2</v>
      </c>
      <c r="BP8" s="605"/>
      <c r="BQ8" s="605"/>
      <c r="BR8" s="605"/>
      <c r="BS8" s="606" t="s">
        <v>205</v>
      </c>
      <c r="BT8" s="606"/>
      <c r="BU8" s="606"/>
      <c r="BV8" s="606"/>
      <c r="BW8" s="606"/>
      <c r="BX8" s="606"/>
      <c r="BY8" s="606"/>
      <c r="BZ8" s="606"/>
      <c r="CA8" s="606"/>
      <c r="CB8" s="626"/>
      <c r="CD8" s="570" t="s">
        <v>339</v>
      </c>
      <c r="CE8" s="378"/>
      <c r="CF8" s="378"/>
      <c r="CG8" s="378"/>
      <c r="CH8" s="378"/>
      <c r="CI8" s="378"/>
      <c r="CJ8" s="378"/>
      <c r="CK8" s="378"/>
      <c r="CL8" s="378"/>
      <c r="CM8" s="378"/>
      <c r="CN8" s="378"/>
      <c r="CO8" s="378"/>
      <c r="CP8" s="378"/>
      <c r="CQ8" s="571"/>
      <c r="CR8" s="572">
        <v>2531449</v>
      </c>
      <c r="CS8" s="331"/>
      <c r="CT8" s="331"/>
      <c r="CU8" s="331"/>
      <c r="CV8" s="331"/>
      <c r="CW8" s="331"/>
      <c r="CX8" s="331"/>
      <c r="CY8" s="585"/>
      <c r="CZ8" s="605">
        <v>22</v>
      </c>
      <c r="DA8" s="605"/>
      <c r="DB8" s="605"/>
      <c r="DC8" s="605"/>
      <c r="DD8" s="578">
        <v>8060</v>
      </c>
      <c r="DE8" s="331"/>
      <c r="DF8" s="331"/>
      <c r="DG8" s="331"/>
      <c r="DH8" s="331"/>
      <c r="DI8" s="331"/>
      <c r="DJ8" s="331"/>
      <c r="DK8" s="331"/>
      <c r="DL8" s="331"/>
      <c r="DM8" s="331"/>
      <c r="DN8" s="331"/>
      <c r="DO8" s="331"/>
      <c r="DP8" s="585"/>
      <c r="DQ8" s="578">
        <v>1719556</v>
      </c>
      <c r="DR8" s="331"/>
      <c r="DS8" s="331"/>
      <c r="DT8" s="331"/>
      <c r="DU8" s="331"/>
      <c r="DV8" s="331"/>
      <c r="DW8" s="331"/>
      <c r="DX8" s="331"/>
      <c r="DY8" s="331"/>
      <c r="DZ8" s="331"/>
      <c r="EA8" s="331"/>
      <c r="EB8" s="331"/>
      <c r="EC8" s="603"/>
    </row>
    <row r="9" spans="2:143" ht="11.25" customHeight="1" x14ac:dyDescent="0.15">
      <c r="B9" s="570" t="s">
        <v>338</v>
      </c>
      <c r="C9" s="378"/>
      <c r="D9" s="378"/>
      <c r="E9" s="378"/>
      <c r="F9" s="378"/>
      <c r="G9" s="378"/>
      <c r="H9" s="378"/>
      <c r="I9" s="378"/>
      <c r="J9" s="378"/>
      <c r="K9" s="378"/>
      <c r="L9" s="378"/>
      <c r="M9" s="378"/>
      <c r="N9" s="378"/>
      <c r="O9" s="378"/>
      <c r="P9" s="378"/>
      <c r="Q9" s="571"/>
      <c r="R9" s="572">
        <v>11740</v>
      </c>
      <c r="S9" s="331"/>
      <c r="T9" s="331"/>
      <c r="U9" s="331"/>
      <c r="V9" s="331"/>
      <c r="W9" s="331"/>
      <c r="X9" s="331"/>
      <c r="Y9" s="585"/>
      <c r="Z9" s="605">
        <v>0.1</v>
      </c>
      <c r="AA9" s="605"/>
      <c r="AB9" s="605"/>
      <c r="AC9" s="605"/>
      <c r="AD9" s="606">
        <v>11740</v>
      </c>
      <c r="AE9" s="606"/>
      <c r="AF9" s="606"/>
      <c r="AG9" s="606"/>
      <c r="AH9" s="606"/>
      <c r="AI9" s="606"/>
      <c r="AJ9" s="606"/>
      <c r="AK9" s="606"/>
      <c r="AL9" s="575">
        <v>0.2</v>
      </c>
      <c r="AM9" s="319"/>
      <c r="AN9" s="319"/>
      <c r="AO9" s="607"/>
      <c r="AP9" s="570" t="s">
        <v>340</v>
      </c>
      <c r="AQ9" s="378"/>
      <c r="AR9" s="378"/>
      <c r="AS9" s="378"/>
      <c r="AT9" s="378"/>
      <c r="AU9" s="378"/>
      <c r="AV9" s="378"/>
      <c r="AW9" s="378"/>
      <c r="AX9" s="378"/>
      <c r="AY9" s="378"/>
      <c r="AZ9" s="378"/>
      <c r="BA9" s="378"/>
      <c r="BB9" s="378"/>
      <c r="BC9" s="378"/>
      <c r="BD9" s="378"/>
      <c r="BE9" s="378"/>
      <c r="BF9" s="571"/>
      <c r="BG9" s="572">
        <v>448151</v>
      </c>
      <c r="BH9" s="331"/>
      <c r="BI9" s="331"/>
      <c r="BJ9" s="331"/>
      <c r="BK9" s="331"/>
      <c r="BL9" s="331"/>
      <c r="BM9" s="331"/>
      <c r="BN9" s="585"/>
      <c r="BO9" s="605">
        <v>25.5</v>
      </c>
      <c r="BP9" s="605"/>
      <c r="BQ9" s="605"/>
      <c r="BR9" s="605"/>
      <c r="BS9" s="606" t="s">
        <v>205</v>
      </c>
      <c r="BT9" s="606"/>
      <c r="BU9" s="606"/>
      <c r="BV9" s="606"/>
      <c r="BW9" s="606"/>
      <c r="BX9" s="606"/>
      <c r="BY9" s="606"/>
      <c r="BZ9" s="606"/>
      <c r="CA9" s="606"/>
      <c r="CB9" s="626"/>
      <c r="CD9" s="570" t="s">
        <v>343</v>
      </c>
      <c r="CE9" s="378"/>
      <c r="CF9" s="378"/>
      <c r="CG9" s="378"/>
      <c r="CH9" s="378"/>
      <c r="CI9" s="378"/>
      <c r="CJ9" s="378"/>
      <c r="CK9" s="378"/>
      <c r="CL9" s="378"/>
      <c r="CM9" s="378"/>
      <c r="CN9" s="378"/>
      <c r="CO9" s="378"/>
      <c r="CP9" s="378"/>
      <c r="CQ9" s="571"/>
      <c r="CR9" s="572">
        <v>1740394</v>
      </c>
      <c r="CS9" s="331"/>
      <c r="CT9" s="331"/>
      <c r="CU9" s="331"/>
      <c r="CV9" s="331"/>
      <c r="CW9" s="331"/>
      <c r="CX9" s="331"/>
      <c r="CY9" s="585"/>
      <c r="CZ9" s="605">
        <v>15.1</v>
      </c>
      <c r="DA9" s="605"/>
      <c r="DB9" s="605"/>
      <c r="DC9" s="605"/>
      <c r="DD9" s="578">
        <v>12552</v>
      </c>
      <c r="DE9" s="331"/>
      <c r="DF9" s="331"/>
      <c r="DG9" s="331"/>
      <c r="DH9" s="331"/>
      <c r="DI9" s="331"/>
      <c r="DJ9" s="331"/>
      <c r="DK9" s="331"/>
      <c r="DL9" s="331"/>
      <c r="DM9" s="331"/>
      <c r="DN9" s="331"/>
      <c r="DO9" s="331"/>
      <c r="DP9" s="585"/>
      <c r="DQ9" s="578">
        <v>1476744</v>
      </c>
      <c r="DR9" s="331"/>
      <c r="DS9" s="331"/>
      <c r="DT9" s="331"/>
      <c r="DU9" s="331"/>
      <c r="DV9" s="331"/>
      <c r="DW9" s="331"/>
      <c r="DX9" s="331"/>
      <c r="DY9" s="331"/>
      <c r="DZ9" s="331"/>
      <c r="EA9" s="331"/>
      <c r="EB9" s="331"/>
      <c r="EC9" s="603"/>
    </row>
    <row r="10" spans="2:143" ht="11.25" customHeight="1" x14ac:dyDescent="0.15">
      <c r="B10" s="570" t="s">
        <v>130</v>
      </c>
      <c r="C10" s="378"/>
      <c r="D10" s="378"/>
      <c r="E10" s="378"/>
      <c r="F10" s="378"/>
      <c r="G10" s="378"/>
      <c r="H10" s="378"/>
      <c r="I10" s="378"/>
      <c r="J10" s="378"/>
      <c r="K10" s="378"/>
      <c r="L10" s="378"/>
      <c r="M10" s="378"/>
      <c r="N10" s="378"/>
      <c r="O10" s="378"/>
      <c r="P10" s="378"/>
      <c r="Q10" s="571"/>
      <c r="R10" s="572" t="s">
        <v>205</v>
      </c>
      <c r="S10" s="331"/>
      <c r="T10" s="331"/>
      <c r="U10" s="331"/>
      <c r="V10" s="331"/>
      <c r="W10" s="331"/>
      <c r="X10" s="331"/>
      <c r="Y10" s="585"/>
      <c r="Z10" s="605" t="s">
        <v>205</v>
      </c>
      <c r="AA10" s="605"/>
      <c r="AB10" s="605"/>
      <c r="AC10" s="605"/>
      <c r="AD10" s="606" t="s">
        <v>205</v>
      </c>
      <c r="AE10" s="606"/>
      <c r="AF10" s="606"/>
      <c r="AG10" s="606"/>
      <c r="AH10" s="606"/>
      <c r="AI10" s="606"/>
      <c r="AJ10" s="606"/>
      <c r="AK10" s="606"/>
      <c r="AL10" s="575" t="s">
        <v>205</v>
      </c>
      <c r="AM10" s="319"/>
      <c r="AN10" s="319"/>
      <c r="AO10" s="607"/>
      <c r="AP10" s="570" t="s">
        <v>196</v>
      </c>
      <c r="AQ10" s="378"/>
      <c r="AR10" s="378"/>
      <c r="AS10" s="378"/>
      <c r="AT10" s="378"/>
      <c r="AU10" s="378"/>
      <c r="AV10" s="378"/>
      <c r="AW10" s="378"/>
      <c r="AX10" s="378"/>
      <c r="AY10" s="378"/>
      <c r="AZ10" s="378"/>
      <c r="BA10" s="378"/>
      <c r="BB10" s="378"/>
      <c r="BC10" s="378"/>
      <c r="BD10" s="378"/>
      <c r="BE10" s="378"/>
      <c r="BF10" s="571"/>
      <c r="BG10" s="572">
        <v>39291</v>
      </c>
      <c r="BH10" s="331"/>
      <c r="BI10" s="331"/>
      <c r="BJ10" s="331"/>
      <c r="BK10" s="331"/>
      <c r="BL10" s="331"/>
      <c r="BM10" s="331"/>
      <c r="BN10" s="585"/>
      <c r="BO10" s="605">
        <v>2.2000000000000002</v>
      </c>
      <c r="BP10" s="605"/>
      <c r="BQ10" s="605"/>
      <c r="BR10" s="605"/>
      <c r="BS10" s="606" t="s">
        <v>205</v>
      </c>
      <c r="BT10" s="606"/>
      <c r="BU10" s="606"/>
      <c r="BV10" s="606"/>
      <c r="BW10" s="606"/>
      <c r="BX10" s="606"/>
      <c r="BY10" s="606"/>
      <c r="BZ10" s="606"/>
      <c r="CA10" s="606"/>
      <c r="CB10" s="626"/>
      <c r="CD10" s="570" t="s">
        <v>231</v>
      </c>
      <c r="CE10" s="378"/>
      <c r="CF10" s="378"/>
      <c r="CG10" s="378"/>
      <c r="CH10" s="378"/>
      <c r="CI10" s="378"/>
      <c r="CJ10" s="378"/>
      <c r="CK10" s="378"/>
      <c r="CL10" s="378"/>
      <c r="CM10" s="378"/>
      <c r="CN10" s="378"/>
      <c r="CO10" s="378"/>
      <c r="CP10" s="378"/>
      <c r="CQ10" s="571"/>
      <c r="CR10" s="572">
        <v>18</v>
      </c>
      <c r="CS10" s="331"/>
      <c r="CT10" s="331"/>
      <c r="CU10" s="331"/>
      <c r="CV10" s="331"/>
      <c r="CW10" s="331"/>
      <c r="CX10" s="331"/>
      <c r="CY10" s="585"/>
      <c r="CZ10" s="605">
        <v>0</v>
      </c>
      <c r="DA10" s="605"/>
      <c r="DB10" s="605"/>
      <c r="DC10" s="605"/>
      <c r="DD10" s="578" t="s">
        <v>205</v>
      </c>
      <c r="DE10" s="331"/>
      <c r="DF10" s="331"/>
      <c r="DG10" s="331"/>
      <c r="DH10" s="331"/>
      <c r="DI10" s="331"/>
      <c r="DJ10" s="331"/>
      <c r="DK10" s="331"/>
      <c r="DL10" s="331"/>
      <c r="DM10" s="331"/>
      <c r="DN10" s="331"/>
      <c r="DO10" s="331"/>
      <c r="DP10" s="585"/>
      <c r="DQ10" s="578">
        <v>18</v>
      </c>
      <c r="DR10" s="331"/>
      <c r="DS10" s="331"/>
      <c r="DT10" s="331"/>
      <c r="DU10" s="331"/>
      <c r="DV10" s="331"/>
      <c r="DW10" s="331"/>
      <c r="DX10" s="331"/>
      <c r="DY10" s="331"/>
      <c r="DZ10" s="331"/>
      <c r="EA10" s="331"/>
      <c r="EB10" s="331"/>
      <c r="EC10" s="603"/>
    </row>
    <row r="11" spans="2:143" ht="11.25" customHeight="1" x14ac:dyDescent="0.15">
      <c r="B11" s="570" t="s">
        <v>104</v>
      </c>
      <c r="C11" s="378"/>
      <c r="D11" s="378"/>
      <c r="E11" s="378"/>
      <c r="F11" s="378"/>
      <c r="G11" s="378"/>
      <c r="H11" s="378"/>
      <c r="I11" s="378"/>
      <c r="J11" s="378"/>
      <c r="K11" s="378"/>
      <c r="L11" s="378"/>
      <c r="M11" s="378"/>
      <c r="N11" s="378"/>
      <c r="O11" s="378"/>
      <c r="P11" s="378"/>
      <c r="Q11" s="571"/>
      <c r="R11" s="572">
        <v>308530</v>
      </c>
      <c r="S11" s="331"/>
      <c r="T11" s="331"/>
      <c r="U11" s="331"/>
      <c r="V11" s="331"/>
      <c r="W11" s="331"/>
      <c r="X11" s="331"/>
      <c r="Y11" s="585"/>
      <c r="Z11" s="575">
        <v>2.7</v>
      </c>
      <c r="AA11" s="319"/>
      <c r="AB11" s="319"/>
      <c r="AC11" s="586"/>
      <c r="AD11" s="578">
        <v>308530</v>
      </c>
      <c r="AE11" s="331"/>
      <c r="AF11" s="331"/>
      <c r="AG11" s="331"/>
      <c r="AH11" s="331"/>
      <c r="AI11" s="331"/>
      <c r="AJ11" s="331"/>
      <c r="AK11" s="585"/>
      <c r="AL11" s="575">
        <v>4.5</v>
      </c>
      <c r="AM11" s="319"/>
      <c r="AN11" s="319"/>
      <c r="AO11" s="607"/>
      <c r="AP11" s="570" t="s">
        <v>345</v>
      </c>
      <c r="AQ11" s="378"/>
      <c r="AR11" s="378"/>
      <c r="AS11" s="378"/>
      <c r="AT11" s="378"/>
      <c r="AU11" s="378"/>
      <c r="AV11" s="378"/>
      <c r="AW11" s="378"/>
      <c r="AX11" s="378"/>
      <c r="AY11" s="378"/>
      <c r="AZ11" s="378"/>
      <c r="BA11" s="378"/>
      <c r="BB11" s="378"/>
      <c r="BC11" s="378"/>
      <c r="BD11" s="378"/>
      <c r="BE11" s="378"/>
      <c r="BF11" s="571"/>
      <c r="BG11" s="572">
        <v>81628</v>
      </c>
      <c r="BH11" s="331"/>
      <c r="BI11" s="331"/>
      <c r="BJ11" s="331"/>
      <c r="BK11" s="331"/>
      <c r="BL11" s="331"/>
      <c r="BM11" s="331"/>
      <c r="BN11" s="585"/>
      <c r="BO11" s="605">
        <v>4.7</v>
      </c>
      <c r="BP11" s="605"/>
      <c r="BQ11" s="605"/>
      <c r="BR11" s="605"/>
      <c r="BS11" s="606">
        <v>23213</v>
      </c>
      <c r="BT11" s="606"/>
      <c r="BU11" s="606"/>
      <c r="BV11" s="606"/>
      <c r="BW11" s="606"/>
      <c r="BX11" s="606"/>
      <c r="BY11" s="606"/>
      <c r="BZ11" s="606"/>
      <c r="CA11" s="606"/>
      <c r="CB11" s="626"/>
      <c r="CD11" s="570" t="s">
        <v>348</v>
      </c>
      <c r="CE11" s="378"/>
      <c r="CF11" s="378"/>
      <c r="CG11" s="378"/>
      <c r="CH11" s="378"/>
      <c r="CI11" s="378"/>
      <c r="CJ11" s="378"/>
      <c r="CK11" s="378"/>
      <c r="CL11" s="378"/>
      <c r="CM11" s="378"/>
      <c r="CN11" s="378"/>
      <c r="CO11" s="378"/>
      <c r="CP11" s="378"/>
      <c r="CQ11" s="571"/>
      <c r="CR11" s="572">
        <v>1143896</v>
      </c>
      <c r="CS11" s="331"/>
      <c r="CT11" s="331"/>
      <c r="CU11" s="331"/>
      <c r="CV11" s="331"/>
      <c r="CW11" s="331"/>
      <c r="CX11" s="331"/>
      <c r="CY11" s="585"/>
      <c r="CZ11" s="605">
        <v>9.9</v>
      </c>
      <c r="DA11" s="605"/>
      <c r="DB11" s="605"/>
      <c r="DC11" s="605"/>
      <c r="DD11" s="578">
        <v>258064</v>
      </c>
      <c r="DE11" s="331"/>
      <c r="DF11" s="331"/>
      <c r="DG11" s="331"/>
      <c r="DH11" s="331"/>
      <c r="DI11" s="331"/>
      <c r="DJ11" s="331"/>
      <c r="DK11" s="331"/>
      <c r="DL11" s="331"/>
      <c r="DM11" s="331"/>
      <c r="DN11" s="331"/>
      <c r="DO11" s="331"/>
      <c r="DP11" s="585"/>
      <c r="DQ11" s="578">
        <v>595979</v>
      </c>
      <c r="DR11" s="331"/>
      <c r="DS11" s="331"/>
      <c r="DT11" s="331"/>
      <c r="DU11" s="331"/>
      <c r="DV11" s="331"/>
      <c r="DW11" s="331"/>
      <c r="DX11" s="331"/>
      <c r="DY11" s="331"/>
      <c r="DZ11" s="331"/>
      <c r="EA11" s="331"/>
      <c r="EB11" s="331"/>
      <c r="EC11" s="603"/>
    </row>
    <row r="12" spans="2:143" ht="11.25" customHeight="1" x14ac:dyDescent="0.15">
      <c r="B12" s="570" t="s">
        <v>151</v>
      </c>
      <c r="C12" s="378"/>
      <c r="D12" s="378"/>
      <c r="E12" s="378"/>
      <c r="F12" s="378"/>
      <c r="G12" s="378"/>
      <c r="H12" s="378"/>
      <c r="I12" s="378"/>
      <c r="J12" s="378"/>
      <c r="K12" s="378"/>
      <c r="L12" s="378"/>
      <c r="M12" s="378"/>
      <c r="N12" s="378"/>
      <c r="O12" s="378"/>
      <c r="P12" s="378"/>
      <c r="Q12" s="571"/>
      <c r="R12" s="572">
        <v>66717</v>
      </c>
      <c r="S12" s="331"/>
      <c r="T12" s="331"/>
      <c r="U12" s="331"/>
      <c r="V12" s="331"/>
      <c r="W12" s="331"/>
      <c r="X12" s="331"/>
      <c r="Y12" s="585"/>
      <c r="Z12" s="605">
        <v>0.6</v>
      </c>
      <c r="AA12" s="605"/>
      <c r="AB12" s="605"/>
      <c r="AC12" s="605"/>
      <c r="AD12" s="606">
        <v>66717</v>
      </c>
      <c r="AE12" s="606"/>
      <c r="AF12" s="606"/>
      <c r="AG12" s="606"/>
      <c r="AH12" s="606"/>
      <c r="AI12" s="606"/>
      <c r="AJ12" s="606"/>
      <c r="AK12" s="606"/>
      <c r="AL12" s="575">
        <v>1</v>
      </c>
      <c r="AM12" s="319"/>
      <c r="AN12" s="319"/>
      <c r="AO12" s="607"/>
      <c r="AP12" s="570" t="s">
        <v>349</v>
      </c>
      <c r="AQ12" s="378"/>
      <c r="AR12" s="378"/>
      <c r="AS12" s="378"/>
      <c r="AT12" s="378"/>
      <c r="AU12" s="378"/>
      <c r="AV12" s="378"/>
      <c r="AW12" s="378"/>
      <c r="AX12" s="378"/>
      <c r="AY12" s="378"/>
      <c r="AZ12" s="378"/>
      <c r="BA12" s="378"/>
      <c r="BB12" s="378"/>
      <c r="BC12" s="378"/>
      <c r="BD12" s="378"/>
      <c r="BE12" s="378"/>
      <c r="BF12" s="571"/>
      <c r="BG12" s="572">
        <v>1009112</v>
      </c>
      <c r="BH12" s="331"/>
      <c r="BI12" s="331"/>
      <c r="BJ12" s="331"/>
      <c r="BK12" s="331"/>
      <c r="BL12" s="331"/>
      <c r="BM12" s="331"/>
      <c r="BN12" s="585"/>
      <c r="BO12" s="605">
        <v>57.5</v>
      </c>
      <c r="BP12" s="605"/>
      <c r="BQ12" s="605"/>
      <c r="BR12" s="605"/>
      <c r="BS12" s="606">
        <v>69564</v>
      </c>
      <c r="BT12" s="606"/>
      <c r="BU12" s="606"/>
      <c r="BV12" s="606"/>
      <c r="BW12" s="606"/>
      <c r="BX12" s="606"/>
      <c r="BY12" s="606"/>
      <c r="BZ12" s="606"/>
      <c r="CA12" s="606"/>
      <c r="CB12" s="626"/>
      <c r="CD12" s="570" t="s">
        <v>90</v>
      </c>
      <c r="CE12" s="378"/>
      <c r="CF12" s="378"/>
      <c r="CG12" s="378"/>
      <c r="CH12" s="378"/>
      <c r="CI12" s="378"/>
      <c r="CJ12" s="378"/>
      <c r="CK12" s="378"/>
      <c r="CL12" s="378"/>
      <c r="CM12" s="378"/>
      <c r="CN12" s="378"/>
      <c r="CO12" s="378"/>
      <c r="CP12" s="378"/>
      <c r="CQ12" s="571"/>
      <c r="CR12" s="572">
        <v>237357</v>
      </c>
      <c r="CS12" s="331"/>
      <c r="CT12" s="331"/>
      <c r="CU12" s="331"/>
      <c r="CV12" s="331"/>
      <c r="CW12" s="331"/>
      <c r="CX12" s="331"/>
      <c r="CY12" s="585"/>
      <c r="CZ12" s="605">
        <v>2.1</v>
      </c>
      <c r="DA12" s="605"/>
      <c r="DB12" s="605"/>
      <c r="DC12" s="605"/>
      <c r="DD12" s="578">
        <v>6926</v>
      </c>
      <c r="DE12" s="331"/>
      <c r="DF12" s="331"/>
      <c r="DG12" s="331"/>
      <c r="DH12" s="331"/>
      <c r="DI12" s="331"/>
      <c r="DJ12" s="331"/>
      <c r="DK12" s="331"/>
      <c r="DL12" s="331"/>
      <c r="DM12" s="331"/>
      <c r="DN12" s="331"/>
      <c r="DO12" s="331"/>
      <c r="DP12" s="585"/>
      <c r="DQ12" s="578">
        <v>120074</v>
      </c>
      <c r="DR12" s="331"/>
      <c r="DS12" s="331"/>
      <c r="DT12" s="331"/>
      <c r="DU12" s="331"/>
      <c r="DV12" s="331"/>
      <c r="DW12" s="331"/>
      <c r="DX12" s="331"/>
      <c r="DY12" s="331"/>
      <c r="DZ12" s="331"/>
      <c r="EA12" s="331"/>
      <c r="EB12" s="331"/>
      <c r="EC12" s="603"/>
    </row>
    <row r="13" spans="2:143" ht="11.25" customHeight="1" x14ac:dyDescent="0.15">
      <c r="B13" s="570" t="s">
        <v>350</v>
      </c>
      <c r="C13" s="378"/>
      <c r="D13" s="378"/>
      <c r="E13" s="378"/>
      <c r="F13" s="378"/>
      <c r="G13" s="378"/>
      <c r="H13" s="378"/>
      <c r="I13" s="378"/>
      <c r="J13" s="378"/>
      <c r="K13" s="378"/>
      <c r="L13" s="378"/>
      <c r="M13" s="378"/>
      <c r="N13" s="378"/>
      <c r="O13" s="378"/>
      <c r="P13" s="378"/>
      <c r="Q13" s="571"/>
      <c r="R13" s="572" t="s">
        <v>205</v>
      </c>
      <c r="S13" s="331"/>
      <c r="T13" s="331"/>
      <c r="U13" s="331"/>
      <c r="V13" s="331"/>
      <c r="W13" s="331"/>
      <c r="X13" s="331"/>
      <c r="Y13" s="585"/>
      <c r="Z13" s="605" t="s">
        <v>205</v>
      </c>
      <c r="AA13" s="605"/>
      <c r="AB13" s="605"/>
      <c r="AC13" s="605"/>
      <c r="AD13" s="606" t="s">
        <v>205</v>
      </c>
      <c r="AE13" s="606"/>
      <c r="AF13" s="606"/>
      <c r="AG13" s="606"/>
      <c r="AH13" s="606"/>
      <c r="AI13" s="606"/>
      <c r="AJ13" s="606"/>
      <c r="AK13" s="606"/>
      <c r="AL13" s="575" t="s">
        <v>205</v>
      </c>
      <c r="AM13" s="319"/>
      <c r="AN13" s="319"/>
      <c r="AO13" s="607"/>
      <c r="AP13" s="570" t="s">
        <v>352</v>
      </c>
      <c r="AQ13" s="378"/>
      <c r="AR13" s="378"/>
      <c r="AS13" s="378"/>
      <c r="AT13" s="378"/>
      <c r="AU13" s="378"/>
      <c r="AV13" s="378"/>
      <c r="AW13" s="378"/>
      <c r="AX13" s="378"/>
      <c r="AY13" s="378"/>
      <c r="AZ13" s="378"/>
      <c r="BA13" s="378"/>
      <c r="BB13" s="378"/>
      <c r="BC13" s="378"/>
      <c r="BD13" s="378"/>
      <c r="BE13" s="378"/>
      <c r="BF13" s="571"/>
      <c r="BG13" s="572">
        <v>1008410</v>
      </c>
      <c r="BH13" s="331"/>
      <c r="BI13" s="331"/>
      <c r="BJ13" s="331"/>
      <c r="BK13" s="331"/>
      <c r="BL13" s="331"/>
      <c r="BM13" s="331"/>
      <c r="BN13" s="585"/>
      <c r="BO13" s="605">
        <v>57.5</v>
      </c>
      <c r="BP13" s="605"/>
      <c r="BQ13" s="605"/>
      <c r="BR13" s="605"/>
      <c r="BS13" s="606">
        <v>69564</v>
      </c>
      <c r="BT13" s="606"/>
      <c r="BU13" s="606"/>
      <c r="BV13" s="606"/>
      <c r="BW13" s="606"/>
      <c r="BX13" s="606"/>
      <c r="BY13" s="606"/>
      <c r="BZ13" s="606"/>
      <c r="CA13" s="606"/>
      <c r="CB13" s="626"/>
      <c r="CD13" s="570" t="s">
        <v>353</v>
      </c>
      <c r="CE13" s="378"/>
      <c r="CF13" s="378"/>
      <c r="CG13" s="378"/>
      <c r="CH13" s="378"/>
      <c r="CI13" s="378"/>
      <c r="CJ13" s="378"/>
      <c r="CK13" s="378"/>
      <c r="CL13" s="378"/>
      <c r="CM13" s="378"/>
      <c r="CN13" s="378"/>
      <c r="CO13" s="378"/>
      <c r="CP13" s="378"/>
      <c r="CQ13" s="571"/>
      <c r="CR13" s="572">
        <v>786052</v>
      </c>
      <c r="CS13" s="331"/>
      <c r="CT13" s="331"/>
      <c r="CU13" s="331"/>
      <c r="CV13" s="331"/>
      <c r="CW13" s="331"/>
      <c r="CX13" s="331"/>
      <c r="CY13" s="585"/>
      <c r="CZ13" s="605">
        <v>6.8</v>
      </c>
      <c r="DA13" s="605"/>
      <c r="DB13" s="605"/>
      <c r="DC13" s="605"/>
      <c r="DD13" s="578">
        <v>427608</v>
      </c>
      <c r="DE13" s="331"/>
      <c r="DF13" s="331"/>
      <c r="DG13" s="331"/>
      <c r="DH13" s="331"/>
      <c r="DI13" s="331"/>
      <c r="DJ13" s="331"/>
      <c r="DK13" s="331"/>
      <c r="DL13" s="331"/>
      <c r="DM13" s="331"/>
      <c r="DN13" s="331"/>
      <c r="DO13" s="331"/>
      <c r="DP13" s="585"/>
      <c r="DQ13" s="578">
        <v>405413</v>
      </c>
      <c r="DR13" s="331"/>
      <c r="DS13" s="331"/>
      <c r="DT13" s="331"/>
      <c r="DU13" s="331"/>
      <c r="DV13" s="331"/>
      <c r="DW13" s="331"/>
      <c r="DX13" s="331"/>
      <c r="DY13" s="331"/>
      <c r="DZ13" s="331"/>
      <c r="EA13" s="331"/>
      <c r="EB13" s="331"/>
      <c r="EC13" s="603"/>
    </row>
    <row r="14" spans="2:143" ht="11.25" customHeight="1" x14ac:dyDescent="0.15">
      <c r="B14" s="570" t="s">
        <v>355</v>
      </c>
      <c r="C14" s="378"/>
      <c r="D14" s="378"/>
      <c r="E14" s="378"/>
      <c r="F14" s="378"/>
      <c r="G14" s="378"/>
      <c r="H14" s="378"/>
      <c r="I14" s="378"/>
      <c r="J14" s="378"/>
      <c r="K14" s="378"/>
      <c r="L14" s="378"/>
      <c r="M14" s="378"/>
      <c r="N14" s="378"/>
      <c r="O14" s="378"/>
      <c r="P14" s="378"/>
      <c r="Q14" s="571"/>
      <c r="R14" s="572">
        <v>1039</v>
      </c>
      <c r="S14" s="331"/>
      <c r="T14" s="331"/>
      <c r="U14" s="331"/>
      <c r="V14" s="331"/>
      <c r="W14" s="331"/>
      <c r="X14" s="331"/>
      <c r="Y14" s="585"/>
      <c r="Z14" s="605">
        <v>0</v>
      </c>
      <c r="AA14" s="605"/>
      <c r="AB14" s="605"/>
      <c r="AC14" s="605"/>
      <c r="AD14" s="606">
        <v>1039</v>
      </c>
      <c r="AE14" s="606"/>
      <c r="AF14" s="606"/>
      <c r="AG14" s="606"/>
      <c r="AH14" s="606"/>
      <c r="AI14" s="606"/>
      <c r="AJ14" s="606"/>
      <c r="AK14" s="606"/>
      <c r="AL14" s="575">
        <v>0</v>
      </c>
      <c r="AM14" s="319"/>
      <c r="AN14" s="319"/>
      <c r="AO14" s="607"/>
      <c r="AP14" s="570" t="s">
        <v>221</v>
      </c>
      <c r="AQ14" s="378"/>
      <c r="AR14" s="378"/>
      <c r="AS14" s="378"/>
      <c r="AT14" s="378"/>
      <c r="AU14" s="378"/>
      <c r="AV14" s="378"/>
      <c r="AW14" s="378"/>
      <c r="AX14" s="378"/>
      <c r="AY14" s="378"/>
      <c r="AZ14" s="378"/>
      <c r="BA14" s="378"/>
      <c r="BB14" s="378"/>
      <c r="BC14" s="378"/>
      <c r="BD14" s="378"/>
      <c r="BE14" s="378"/>
      <c r="BF14" s="571"/>
      <c r="BG14" s="572">
        <v>67473</v>
      </c>
      <c r="BH14" s="331"/>
      <c r="BI14" s="331"/>
      <c r="BJ14" s="331"/>
      <c r="BK14" s="331"/>
      <c r="BL14" s="331"/>
      <c r="BM14" s="331"/>
      <c r="BN14" s="585"/>
      <c r="BO14" s="605">
        <v>3.8</v>
      </c>
      <c r="BP14" s="605"/>
      <c r="BQ14" s="605"/>
      <c r="BR14" s="605"/>
      <c r="BS14" s="606" t="s">
        <v>205</v>
      </c>
      <c r="BT14" s="606"/>
      <c r="BU14" s="606"/>
      <c r="BV14" s="606"/>
      <c r="BW14" s="606"/>
      <c r="BX14" s="606"/>
      <c r="BY14" s="606"/>
      <c r="BZ14" s="606"/>
      <c r="CA14" s="606"/>
      <c r="CB14" s="626"/>
      <c r="CD14" s="570" t="s">
        <v>65</v>
      </c>
      <c r="CE14" s="378"/>
      <c r="CF14" s="378"/>
      <c r="CG14" s="378"/>
      <c r="CH14" s="378"/>
      <c r="CI14" s="378"/>
      <c r="CJ14" s="378"/>
      <c r="CK14" s="378"/>
      <c r="CL14" s="378"/>
      <c r="CM14" s="378"/>
      <c r="CN14" s="378"/>
      <c r="CO14" s="378"/>
      <c r="CP14" s="378"/>
      <c r="CQ14" s="571"/>
      <c r="CR14" s="572">
        <v>403171</v>
      </c>
      <c r="CS14" s="331"/>
      <c r="CT14" s="331"/>
      <c r="CU14" s="331"/>
      <c r="CV14" s="331"/>
      <c r="CW14" s="331"/>
      <c r="CX14" s="331"/>
      <c r="CY14" s="585"/>
      <c r="CZ14" s="605">
        <v>3.5</v>
      </c>
      <c r="DA14" s="605"/>
      <c r="DB14" s="605"/>
      <c r="DC14" s="605"/>
      <c r="DD14" s="578">
        <v>13456</v>
      </c>
      <c r="DE14" s="331"/>
      <c r="DF14" s="331"/>
      <c r="DG14" s="331"/>
      <c r="DH14" s="331"/>
      <c r="DI14" s="331"/>
      <c r="DJ14" s="331"/>
      <c r="DK14" s="331"/>
      <c r="DL14" s="331"/>
      <c r="DM14" s="331"/>
      <c r="DN14" s="331"/>
      <c r="DO14" s="331"/>
      <c r="DP14" s="585"/>
      <c r="DQ14" s="578">
        <v>370890</v>
      </c>
      <c r="DR14" s="331"/>
      <c r="DS14" s="331"/>
      <c r="DT14" s="331"/>
      <c r="DU14" s="331"/>
      <c r="DV14" s="331"/>
      <c r="DW14" s="331"/>
      <c r="DX14" s="331"/>
      <c r="DY14" s="331"/>
      <c r="DZ14" s="331"/>
      <c r="EA14" s="331"/>
      <c r="EB14" s="331"/>
      <c r="EC14" s="603"/>
    </row>
    <row r="15" spans="2:143" ht="11.25" customHeight="1" x14ac:dyDescent="0.15">
      <c r="B15" s="570" t="s">
        <v>325</v>
      </c>
      <c r="C15" s="378"/>
      <c r="D15" s="378"/>
      <c r="E15" s="378"/>
      <c r="F15" s="378"/>
      <c r="G15" s="378"/>
      <c r="H15" s="378"/>
      <c r="I15" s="378"/>
      <c r="J15" s="378"/>
      <c r="K15" s="378"/>
      <c r="L15" s="378"/>
      <c r="M15" s="378"/>
      <c r="N15" s="378"/>
      <c r="O15" s="378"/>
      <c r="P15" s="378"/>
      <c r="Q15" s="571"/>
      <c r="R15" s="572" t="s">
        <v>205</v>
      </c>
      <c r="S15" s="331"/>
      <c r="T15" s="331"/>
      <c r="U15" s="331"/>
      <c r="V15" s="331"/>
      <c r="W15" s="331"/>
      <c r="X15" s="331"/>
      <c r="Y15" s="585"/>
      <c r="Z15" s="605" t="s">
        <v>205</v>
      </c>
      <c r="AA15" s="605"/>
      <c r="AB15" s="605"/>
      <c r="AC15" s="605"/>
      <c r="AD15" s="606" t="s">
        <v>205</v>
      </c>
      <c r="AE15" s="606"/>
      <c r="AF15" s="606"/>
      <c r="AG15" s="606"/>
      <c r="AH15" s="606"/>
      <c r="AI15" s="606"/>
      <c r="AJ15" s="606"/>
      <c r="AK15" s="606"/>
      <c r="AL15" s="575" t="s">
        <v>205</v>
      </c>
      <c r="AM15" s="319"/>
      <c r="AN15" s="319"/>
      <c r="AO15" s="607"/>
      <c r="AP15" s="570" t="s">
        <v>356</v>
      </c>
      <c r="AQ15" s="378"/>
      <c r="AR15" s="378"/>
      <c r="AS15" s="378"/>
      <c r="AT15" s="378"/>
      <c r="AU15" s="378"/>
      <c r="AV15" s="378"/>
      <c r="AW15" s="378"/>
      <c r="AX15" s="378"/>
      <c r="AY15" s="378"/>
      <c r="AZ15" s="378"/>
      <c r="BA15" s="378"/>
      <c r="BB15" s="378"/>
      <c r="BC15" s="378"/>
      <c r="BD15" s="378"/>
      <c r="BE15" s="378"/>
      <c r="BF15" s="571"/>
      <c r="BG15" s="572">
        <v>87225</v>
      </c>
      <c r="BH15" s="331"/>
      <c r="BI15" s="331"/>
      <c r="BJ15" s="331"/>
      <c r="BK15" s="331"/>
      <c r="BL15" s="331"/>
      <c r="BM15" s="331"/>
      <c r="BN15" s="585"/>
      <c r="BO15" s="605">
        <v>5</v>
      </c>
      <c r="BP15" s="605"/>
      <c r="BQ15" s="605"/>
      <c r="BR15" s="605"/>
      <c r="BS15" s="606" t="s">
        <v>205</v>
      </c>
      <c r="BT15" s="606"/>
      <c r="BU15" s="606"/>
      <c r="BV15" s="606"/>
      <c r="BW15" s="606"/>
      <c r="BX15" s="606"/>
      <c r="BY15" s="606"/>
      <c r="BZ15" s="606"/>
      <c r="CA15" s="606"/>
      <c r="CB15" s="626"/>
      <c r="CD15" s="570" t="s">
        <v>357</v>
      </c>
      <c r="CE15" s="378"/>
      <c r="CF15" s="378"/>
      <c r="CG15" s="378"/>
      <c r="CH15" s="378"/>
      <c r="CI15" s="378"/>
      <c r="CJ15" s="378"/>
      <c r="CK15" s="378"/>
      <c r="CL15" s="378"/>
      <c r="CM15" s="378"/>
      <c r="CN15" s="378"/>
      <c r="CO15" s="378"/>
      <c r="CP15" s="378"/>
      <c r="CQ15" s="571"/>
      <c r="CR15" s="572">
        <v>832314</v>
      </c>
      <c r="CS15" s="331"/>
      <c r="CT15" s="331"/>
      <c r="CU15" s="331"/>
      <c r="CV15" s="331"/>
      <c r="CW15" s="331"/>
      <c r="CX15" s="331"/>
      <c r="CY15" s="585"/>
      <c r="CZ15" s="605">
        <v>7.2</v>
      </c>
      <c r="DA15" s="605"/>
      <c r="DB15" s="605"/>
      <c r="DC15" s="605"/>
      <c r="DD15" s="578">
        <v>28217</v>
      </c>
      <c r="DE15" s="331"/>
      <c r="DF15" s="331"/>
      <c r="DG15" s="331"/>
      <c r="DH15" s="331"/>
      <c r="DI15" s="331"/>
      <c r="DJ15" s="331"/>
      <c r="DK15" s="331"/>
      <c r="DL15" s="331"/>
      <c r="DM15" s="331"/>
      <c r="DN15" s="331"/>
      <c r="DO15" s="331"/>
      <c r="DP15" s="585"/>
      <c r="DQ15" s="578">
        <v>654663</v>
      </c>
      <c r="DR15" s="331"/>
      <c r="DS15" s="331"/>
      <c r="DT15" s="331"/>
      <c r="DU15" s="331"/>
      <c r="DV15" s="331"/>
      <c r="DW15" s="331"/>
      <c r="DX15" s="331"/>
      <c r="DY15" s="331"/>
      <c r="DZ15" s="331"/>
      <c r="EA15" s="331"/>
      <c r="EB15" s="331"/>
      <c r="EC15" s="603"/>
    </row>
    <row r="16" spans="2:143" ht="11.25" customHeight="1" x14ac:dyDescent="0.15">
      <c r="B16" s="570" t="s">
        <v>358</v>
      </c>
      <c r="C16" s="378"/>
      <c r="D16" s="378"/>
      <c r="E16" s="378"/>
      <c r="F16" s="378"/>
      <c r="G16" s="378"/>
      <c r="H16" s="378"/>
      <c r="I16" s="378"/>
      <c r="J16" s="378"/>
      <c r="K16" s="378"/>
      <c r="L16" s="378"/>
      <c r="M16" s="378"/>
      <c r="N16" s="378"/>
      <c r="O16" s="378"/>
      <c r="P16" s="378"/>
      <c r="Q16" s="571"/>
      <c r="R16" s="572">
        <v>18877</v>
      </c>
      <c r="S16" s="331"/>
      <c r="T16" s="331"/>
      <c r="U16" s="331"/>
      <c r="V16" s="331"/>
      <c r="W16" s="331"/>
      <c r="X16" s="331"/>
      <c r="Y16" s="585"/>
      <c r="Z16" s="605">
        <v>0.2</v>
      </c>
      <c r="AA16" s="605"/>
      <c r="AB16" s="605"/>
      <c r="AC16" s="605"/>
      <c r="AD16" s="606">
        <v>18877</v>
      </c>
      <c r="AE16" s="606"/>
      <c r="AF16" s="606"/>
      <c r="AG16" s="606"/>
      <c r="AH16" s="606"/>
      <c r="AI16" s="606"/>
      <c r="AJ16" s="606"/>
      <c r="AK16" s="606"/>
      <c r="AL16" s="575">
        <v>0.3</v>
      </c>
      <c r="AM16" s="319"/>
      <c r="AN16" s="319"/>
      <c r="AO16" s="607"/>
      <c r="AP16" s="570" t="s">
        <v>359</v>
      </c>
      <c r="AQ16" s="378"/>
      <c r="AR16" s="378"/>
      <c r="AS16" s="378"/>
      <c r="AT16" s="378"/>
      <c r="AU16" s="378"/>
      <c r="AV16" s="378"/>
      <c r="AW16" s="378"/>
      <c r="AX16" s="378"/>
      <c r="AY16" s="378"/>
      <c r="AZ16" s="378"/>
      <c r="BA16" s="378"/>
      <c r="BB16" s="378"/>
      <c r="BC16" s="378"/>
      <c r="BD16" s="378"/>
      <c r="BE16" s="378"/>
      <c r="BF16" s="571"/>
      <c r="BG16" s="572" t="s">
        <v>205</v>
      </c>
      <c r="BH16" s="331"/>
      <c r="BI16" s="331"/>
      <c r="BJ16" s="331"/>
      <c r="BK16" s="331"/>
      <c r="BL16" s="331"/>
      <c r="BM16" s="331"/>
      <c r="BN16" s="585"/>
      <c r="BO16" s="605" t="s">
        <v>205</v>
      </c>
      <c r="BP16" s="605"/>
      <c r="BQ16" s="605"/>
      <c r="BR16" s="605"/>
      <c r="BS16" s="606" t="s">
        <v>205</v>
      </c>
      <c r="BT16" s="606"/>
      <c r="BU16" s="606"/>
      <c r="BV16" s="606"/>
      <c r="BW16" s="606"/>
      <c r="BX16" s="606"/>
      <c r="BY16" s="606"/>
      <c r="BZ16" s="606"/>
      <c r="CA16" s="606"/>
      <c r="CB16" s="626"/>
      <c r="CD16" s="570" t="s">
        <v>360</v>
      </c>
      <c r="CE16" s="378"/>
      <c r="CF16" s="378"/>
      <c r="CG16" s="378"/>
      <c r="CH16" s="378"/>
      <c r="CI16" s="378"/>
      <c r="CJ16" s="378"/>
      <c r="CK16" s="378"/>
      <c r="CL16" s="378"/>
      <c r="CM16" s="378"/>
      <c r="CN16" s="378"/>
      <c r="CO16" s="378"/>
      <c r="CP16" s="378"/>
      <c r="CQ16" s="571"/>
      <c r="CR16" s="572">
        <v>50153</v>
      </c>
      <c r="CS16" s="331"/>
      <c r="CT16" s="331"/>
      <c r="CU16" s="331"/>
      <c r="CV16" s="331"/>
      <c r="CW16" s="331"/>
      <c r="CX16" s="331"/>
      <c r="CY16" s="585"/>
      <c r="CZ16" s="605">
        <v>0.4</v>
      </c>
      <c r="DA16" s="605"/>
      <c r="DB16" s="605"/>
      <c r="DC16" s="605"/>
      <c r="DD16" s="578" t="s">
        <v>205</v>
      </c>
      <c r="DE16" s="331"/>
      <c r="DF16" s="331"/>
      <c r="DG16" s="331"/>
      <c r="DH16" s="331"/>
      <c r="DI16" s="331"/>
      <c r="DJ16" s="331"/>
      <c r="DK16" s="331"/>
      <c r="DL16" s="331"/>
      <c r="DM16" s="331"/>
      <c r="DN16" s="331"/>
      <c r="DO16" s="331"/>
      <c r="DP16" s="585"/>
      <c r="DQ16" s="578">
        <v>4122</v>
      </c>
      <c r="DR16" s="331"/>
      <c r="DS16" s="331"/>
      <c r="DT16" s="331"/>
      <c r="DU16" s="331"/>
      <c r="DV16" s="331"/>
      <c r="DW16" s="331"/>
      <c r="DX16" s="331"/>
      <c r="DY16" s="331"/>
      <c r="DZ16" s="331"/>
      <c r="EA16" s="331"/>
      <c r="EB16" s="331"/>
      <c r="EC16" s="603"/>
    </row>
    <row r="17" spans="2:133" ht="11.25" customHeight="1" x14ac:dyDescent="0.15">
      <c r="B17" s="570" t="s">
        <v>361</v>
      </c>
      <c r="C17" s="378"/>
      <c r="D17" s="378"/>
      <c r="E17" s="378"/>
      <c r="F17" s="378"/>
      <c r="G17" s="378"/>
      <c r="H17" s="378"/>
      <c r="I17" s="378"/>
      <c r="J17" s="378"/>
      <c r="K17" s="378"/>
      <c r="L17" s="378"/>
      <c r="M17" s="378"/>
      <c r="N17" s="378"/>
      <c r="O17" s="378"/>
      <c r="P17" s="378"/>
      <c r="Q17" s="571"/>
      <c r="R17" s="572">
        <v>36111</v>
      </c>
      <c r="S17" s="331"/>
      <c r="T17" s="331"/>
      <c r="U17" s="331"/>
      <c r="V17" s="331"/>
      <c r="W17" s="331"/>
      <c r="X17" s="331"/>
      <c r="Y17" s="585"/>
      <c r="Z17" s="605">
        <v>0.3</v>
      </c>
      <c r="AA17" s="605"/>
      <c r="AB17" s="605"/>
      <c r="AC17" s="605"/>
      <c r="AD17" s="606">
        <v>36111</v>
      </c>
      <c r="AE17" s="606"/>
      <c r="AF17" s="606"/>
      <c r="AG17" s="606"/>
      <c r="AH17" s="606"/>
      <c r="AI17" s="606"/>
      <c r="AJ17" s="606"/>
      <c r="AK17" s="606"/>
      <c r="AL17" s="575">
        <v>0.5</v>
      </c>
      <c r="AM17" s="319"/>
      <c r="AN17" s="319"/>
      <c r="AO17" s="607"/>
      <c r="AP17" s="570" t="s">
        <v>362</v>
      </c>
      <c r="AQ17" s="378"/>
      <c r="AR17" s="378"/>
      <c r="AS17" s="378"/>
      <c r="AT17" s="378"/>
      <c r="AU17" s="378"/>
      <c r="AV17" s="378"/>
      <c r="AW17" s="378"/>
      <c r="AX17" s="378"/>
      <c r="AY17" s="378"/>
      <c r="AZ17" s="378"/>
      <c r="BA17" s="378"/>
      <c r="BB17" s="378"/>
      <c r="BC17" s="378"/>
      <c r="BD17" s="378"/>
      <c r="BE17" s="378"/>
      <c r="BF17" s="571"/>
      <c r="BG17" s="572" t="s">
        <v>205</v>
      </c>
      <c r="BH17" s="331"/>
      <c r="BI17" s="331"/>
      <c r="BJ17" s="331"/>
      <c r="BK17" s="331"/>
      <c r="BL17" s="331"/>
      <c r="BM17" s="331"/>
      <c r="BN17" s="585"/>
      <c r="BO17" s="605" t="s">
        <v>205</v>
      </c>
      <c r="BP17" s="605"/>
      <c r="BQ17" s="605"/>
      <c r="BR17" s="605"/>
      <c r="BS17" s="606" t="s">
        <v>205</v>
      </c>
      <c r="BT17" s="606"/>
      <c r="BU17" s="606"/>
      <c r="BV17" s="606"/>
      <c r="BW17" s="606"/>
      <c r="BX17" s="606"/>
      <c r="BY17" s="606"/>
      <c r="BZ17" s="606"/>
      <c r="CA17" s="606"/>
      <c r="CB17" s="626"/>
      <c r="CD17" s="570" t="s">
        <v>364</v>
      </c>
      <c r="CE17" s="378"/>
      <c r="CF17" s="378"/>
      <c r="CG17" s="378"/>
      <c r="CH17" s="378"/>
      <c r="CI17" s="378"/>
      <c r="CJ17" s="378"/>
      <c r="CK17" s="378"/>
      <c r="CL17" s="378"/>
      <c r="CM17" s="378"/>
      <c r="CN17" s="378"/>
      <c r="CO17" s="378"/>
      <c r="CP17" s="378"/>
      <c r="CQ17" s="571"/>
      <c r="CR17" s="572">
        <v>1536134</v>
      </c>
      <c r="CS17" s="331"/>
      <c r="CT17" s="331"/>
      <c r="CU17" s="331"/>
      <c r="CV17" s="331"/>
      <c r="CW17" s="331"/>
      <c r="CX17" s="331"/>
      <c r="CY17" s="585"/>
      <c r="CZ17" s="605">
        <v>13.3</v>
      </c>
      <c r="DA17" s="605"/>
      <c r="DB17" s="605"/>
      <c r="DC17" s="605"/>
      <c r="DD17" s="578" t="s">
        <v>205</v>
      </c>
      <c r="DE17" s="331"/>
      <c r="DF17" s="331"/>
      <c r="DG17" s="331"/>
      <c r="DH17" s="331"/>
      <c r="DI17" s="331"/>
      <c r="DJ17" s="331"/>
      <c r="DK17" s="331"/>
      <c r="DL17" s="331"/>
      <c r="DM17" s="331"/>
      <c r="DN17" s="331"/>
      <c r="DO17" s="331"/>
      <c r="DP17" s="585"/>
      <c r="DQ17" s="578">
        <v>1514076</v>
      </c>
      <c r="DR17" s="331"/>
      <c r="DS17" s="331"/>
      <c r="DT17" s="331"/>
      <c r="DU17" s="331"/>
      <c r="DV17" s="331"/>
      <c r="DW17" s="331"/>
      <c r="DX17" s="331"/>
      <c r="DY17" s="331"/>
      <c r="DZ17" s="331"/>
      <c r="EA17" s="331"/>
      <c r="EB17" s="331"/>
      <c r="EC17" s="603"/>
    </row>
    <row r="18" spans="2:133" ht="11.25" customHeight="1" x14ac:dyDescent="0.15">
      <c r="B18" s="570" t="s">
        <v>366</v>
      </c>
      <c r="C18" s="378"/>
      <c r="D18" s="378"/>
      <c r="E18" s="378"/>
      <c r="F18" s="378"/>
      <c r="G18" s="378"/>
      <c r="H18" s="378"/>
      <c r="I18" s="378"/>
      <c r="J18" s="378"/>
      <c r="K18" s="378"/>
      <c r="L18" s="378"/>
      <c r="M18" s="378"/>
      <c r="N18" s="378"/>
      <c r="O18" s="378"/>
      <c r="P18" s="378"/>
      <c r="Q18" s="571"/>
      <c r="R18" s="572">
        <v>7343</v>
      </c>
      <c r="S18" s="331"/>
      <c r="T18" s="331"/>
      <c r="U18" s="331"/>
      <c r="V18" s="331"/>
      <c r="W18" s="331"/>
      <c r="X18" s="331"/>
      <c r="Y18" s="585"/>
      <c r="Z18" s="605">
        <v>0.1</v>
      </c>
      <c r="AA18" s="605"/>
      <c r="AB18" s="605"/>
      <c r="AC18" s="605"/>
      <c r="AD18" s="606">
        <v>7343</v>
      </c>
      <c r="AE18" s="606"/>
      <c r="AF18" s="606"/>
      <c r="AG18" s="606"/>
      <c r="AH18" s="606"/>
      <c r="AI18" s="606"/>
      <c r="AJ18" s="606"/>
      <c r="AK18" s="606"/>
      <c r="AL18" s="575">
        <v>0.1</v>
      </c>
      <c r="AM18" s="319"/>
      <c r="AN18" s="319"/>
      <c r="AO18" s="607"/>
      <c r="AP18" s="570" t="s">
        <v>101</v>
      </c>
      <c r="AQ18" s="378"/>
      <c r="AR18" s="378"/>
      <c r="AS18" s="378"/>
      <c r="AT18" s="378"/>
      <c r="AU18" s="378"/>
      <c r="AV18" s="378"/>
      <c r="AW18" s="378"/>
      <c r="AX18" s="378"/>
      <c r="AY18" s="378"/>
      <c r="AZ18" s="378"/>
      <c r="BA18" s="378"/>
      <c r="BB18" s="378"/>
      <c r="BC18" s="378"/>
      <c r="BD18" s="378"/>
      <c r="BE18" s="378"/>
      <c r="BF18" s="571"/>
      <c r="BG18" s="572" t="s">
        <v>205</v>
      </c>
      <c r="BH18" s="331"/>
      <c r="BI18" s="331"/>
      <c r="BJ18" s="331"/>
      <c r="BK18" s="331"/>
      <c r="BL18" s="331"/>
      <c r="BM18" s="331"/>
      <c r="BN18" s="585"/>
      <c r="BO18" s="605" t="s">
        <v>205</v>
      </c>
      <c r="BP18" s="605"/>
      <c r="BQ18" s="605"/>
      <c r="BR18" s="605"/>
      <c r="BS18" s="606" t="s">
        <v>205</v>
      </c>
      <c r="BT18" s="606"/>
      <c r="BU18" s="606"/>
      <c r="BV18" s="606"/>
      <c r="BW18" s="606"/>
      <c r="BX18" s="606"/>
      <c r="BY18" s="606"/>
      <c r="BZ18" s="606"/>
      <c r="CA18" s="606"/>
      <c r="CB18" s="626"/>
      <c r="CD18" s="570" t="s">
        <v>367</v>
      </c>
      <c r="CE18" s="378"/>
      <c r="CF18" s="378"/>
      <c r="CG18" s="378"/>
      <c r="CH18" s="378"/>
      <c r="CI18" s="378"/>
      <c r="CJ18" s="378"/>
      <c r="CK18" s="378"/>
      <c r="CL18" s="378"/>
      <c r="CM18" s="378"/>
      <c r="CN18" s="378"/>
      <c r="CO18" s="378"/>
      <c r="CP18" s="378"/>
      <c r="CQ18" s="571"/>
      <c r="CR18" s="572" t="s">
        <v>205</v>
      </c>
      <c r="CS18" s="331"/>
      <c r="CT18" s="331"/>
      <c r="CU18" s="331"/>
      <c r="CV18" s="331"/>
      <c r="CW18" s="331"/>
      <c r="CX18" s="331"/>
      <c r="CY18" s="585"/>
      <c r="CZ18" s="605" t="s">
        <v>205</v>
      </c>
      <c r="DA18" s="605"/>
      <c r="DB18" s="605"/>
      <c r="DC18" s="605"/>
      <c r="DD18" s="578" t="s">
        <v>205</v>
      </c>
      <c r="DE18" s="331"/>
      <c r="DF18" s="331"/>
      <c r="DG18" s="331"/>
      <c r="DH18" s="331"/>
      <c r="DI18" s="331"/>
      <c r="DJ18" s="331"/>
      <c r="DK18" s="331"/>
      <c r="DL18" s="331"/>
      <c r="DM18" s="331"/>
      <c r="DN18" s="331"/>
      <c r="DO18" s="331"/>
      <c r="DP18" s="585"/>
      <c r="DQ18" s="578" t="s">
        <v>205</v>
      </c>
      <c r="DR18" s="331"/>
      <c r="DS18" s="331"/>
      <c r="DT18" s="331"/>
      <c r="DU18" s="331"/>
      <c r="DV18" s="331"/>
      <c r="DW18" s="331"/>
      <c r="DX18" s="331"/>
      <c r="DY18" s="331"/>
      <c r="DZ18" s="331"/>
      <c r="EA18" s="331"/>
      <c r="EB18" s="331"/>
      <c r="EC18" s="603"/>
    </row>
    <row r="19" spans="2:133" ht="11.25" customHeight="1" x14ac:dyDescent="0.15">
      <c r="B19" s="570" t="s">
        <v>370</v>
      </c>
      <c r="C19" s="378"/>
      <c r="D19" s="378"/>
      <c r="E19" s="378"/>
      <c r="F19" s="378"/>
      <c r="G19" s="378"/>
      <c r="H19" s="378"/>
      <c r="I19" s="378"/>
      <c r="J19" s="378"/>
      <c r="K19" s="378"/>
      <c r="L19" s="378"/>
      <c r="M19" s="378"/>
      <c r="N19" s="378"/>
      <c r="O19" s="378"/>
      <c r="P19" s="378"/>
      <c r="Q19" s="571"/>
      <c r="R19" s="572">
        <v>4657</v>
      </c>
      <c r="S19" s="331"/>
      <c r="T19" s="331"/>
      <c r="U19" s="331"/>
      <c r="V19" s="331"/>
      <c r="W19" s="331"/>
      <c r="X19" s="331"/>
      <c r="Y19" s="585"/>
      <c r="Z19" s="605">
        <v>0</v>
      </c>
      <c r="AA19" s="605"/>
      <c r="AB19" s="605"/>
      <c r="AC19" s="605"/>
      <c r="AD19" s="606">
        <v>4657</v>
      </c>
      <c r="AE19" s="606"/>
      <c r="AF19" s="606"/>
      <c r="AG19" s="606"/>
      <c r="AH19" s="606"/>
      <c r="AI19" s="606"/>
      <c r="AJ19" s="606"/>
      <c r="AK19" s="606"/>
      <c r="AL19" s="575">
        <v>0.1</v>
      </c>
      <c r="AM19" s="319"/>
      <c r="AN19" s="319"/>
      <c r="AO19" s="607"/>
      <c r="AP19" s="570" t="s">
        <v>255</v>
      </c>
      <c r="AQ19" s="378"/>
      <c r="AR19" s="378"/>
      <c r="AS19" s="378"/>
      <c r="AT19" s="378"/>
      <c r="AU19" s="378"/>
      <c r="AV19" s="378"/>
      <c r="AW19" s="378"/>
      <c r="AX19" s="378"/>
      <c r="AY19" s="378"/>
      <c r="AZ19" s="378"/>
      <c r="BA19" s="378"/>
      <c r="BB19" s="378"/>
      <c r="BC19" s="378"/>
      <c r="BD19" s="378"/>
      <c r="BE19" s="378"/>
      <c r="BF19" s="571"/>
      <c r="BG19" s="572" t="s">
        <v>205</v>
      </c>
      <c r="BH19" s="331"/>
      <c r="BI19" s="331"/>
      <c r="BJ19" s="331"/>
      <c r="BK19" s="331"/>
      <c r="BL19" s="331"/>
      <c r="BM19" s="331"/>
      <c r="BN19" s="585"/>
      <c r="BO19" s="605" t="s">
        <v>205</v>
      </c>
      <c r="BP19" s="605"/>
      <c r="BQ19" s="605"/>
      <c r="BR19" s="605"/>
      <c r="BS19" s="606" t="s">
        <v>205</v>
      </c>
      <c r="BT19" s="606"/>
      <c r="BU19" s="606"/>
      <c r="BV19" s="606"/>
      <c r="BW19" s="606"/>
      <c r="BX19" s="606"/>
      <c r="BY19" s="606"/>
      <c r="BZ19" s="606"/>
      <c r="CA19" s="606"/>
      <c r="CB19" s="626"/>
      <c r="CD19" s="570" t="s">
        <v>371</v>
      </c>
      <c r="CE19" s="378"/>
      <c r="CF19" s="378"/>
      <c r="CG19" s="378"/>
      <c r="CH19" s="378"/>
      <c r="CI19" s="378"/>
      <c r="CJ19" s="378"/>
      <c r="CK19" s="378"/>
      <c r="CL19" s="378"/>
      <c r="CM19" s="378"/>
      <c r="CN19" s="378"/>
      <c r="CO19" s="378"/>
      <c r="CP19" s="378"/>
      <c r="CQ19" s="571"/>
      <c r="CR19" s="572" t="s">
        <v>205</v>
      </c>
      <c r="CS19" s="331"/>
      <c r="CT19" s="331"/>
      <c r="CU19" s="331"/>
      <c r="CV19" s="331"/>
      <c r="CW19" s="331"/>
      <c r="CX19" s="331"/>
      <c r="CY19" s="585"/>
      <c r="CZ19" s="605" t="s">
        <v>205</v>
      </c>
      <c r="DA19" s="605"/>
      <c r="DB19" s="605"/>
      <c r="DC19" s="605"/>
      <c r="DD19" s="578" t="s">
        <v>205</v>
      </c>
      <c r="DE19" s="331"/>
      <c r="DF19" s="331"/>
      <c r="DG19" s="331"/>
      <c r="DH19" s="331"/>
      <c r="DI19" s="331"/>
      <c r="DJ19" s="331"/>
      <c r="DK19" s="331"/>
      <c r="DL19" s="331"/>
      <c r="DM19" s="331"/>
      <c r="DN19" s="331"/>
      <c r="DO19" s="331"/>
      <c r="DP19" s="585"/>
      <c r="DQ19" s="578" t="s">
        <v>205</v>
      </c>
      <c r="DR19" s="331"/>
      <c r="DS19" s="331"/>
      <c r="DT19" s="331"/>
      <c r="DU19" s="331"/>
      <c r="DV19" s="331"/>
      <c r="DW19" s="331"/>
      <c r="DX19" s="331"/>
      <c r="DY19" s="331"/>
      <c r="DZ19" s="331"/>
      <c r="EA19" s="331"/>
      <c r="EB19" s="331"/>
      <c r="EC19" s="603"/>
    </row>
    <row r="20" spans="2:133" ht="11.25" customHeight="1" x14ac:dyDescent="0.15">
      <c r="B20" s="619" t="s">
        <v>372</v>
      </c>
      <c r="C20" s="620"/>
      <c r="D20" s="620"/>
      <c r="E20" s="620"/>
      <c r="F20" s="620"/>
      <c r="G20" s="620"/>
      <c r="H20" s="620"/>
      <c r="I20" s="620"/>
      <c r="J20" s="620"/>
      <c r="K20" s="620"/>
      <c r="L20" s="620"/>
      <c r="M20" s="620"/>
      <c r="N20" s="620"/>
      <c r="O20" s="620"/>
      <c r="P20" s="620"/>
      <c r="Q20" s="621"/>
      <c r="R20" s="572">
        <v>2686</v>
      </c>
      <c r="S20" s="331"/>
      <c r="T20" s="331"/>
      <c r="U20" s="331"/>
      <c r="V20" s="331"/>
      <c r="W20" s="331"/>
      <c r="X20" s="331"/>
      <c r="Y20" s="585"/>
      <c r="Z20" s="605">
        <v>0</v>
      </c>
      <c r="AA20" s="605"/>
      <c r="AB20" s="605"/>
      <c r="AC20" s="605"/>
      <c r="AD20" s="606">
        <v>2686</v>
      </c>
      <c r="AE20" s="606"/>
      <c r="AF20" s="606"/>
      <c r="AG20" s="606"/>
      <c r="AH20" s="606"/>
      <c r="AI20" s="606"/>
      <c r="AJ20" s="606"/>
      <c r="AK20" s="606"/>
      <c r="AL20" s="575">
        <v>0</v>
      </c>
      <c r="AM20" s="319"/>
      <c r="AN20" s="319"/>
      <c r="AO20" s="607"/>
      <c r="AP20" s="570" t="s">
        <v>373</v>
      </c>
      <c r="AQ20" s="378"/>
      <c r="AR20" s="378"/>
      <c r="AS20" s="378"/>
      <c r="AT20" s="378"/>
      <c r="AU20" s="378"/>
      <c r="AV20" s="378"/>
      <c r="AW20" s="378"/>
      <c r="AX20" s="378"/>
      <c r="AY20" s="378"/>
      <c r="AZ20" s="378"/>
      <c r="BA20" s="378"/>
      <c r="BB20" s="378"/>
      <c r="BC20" s="378"/>
      <c r="BD20" s="378"/>
      <c r="BE20" s="378"/>
      <c r="BF20" s="571"/>
      <c r="BG20" s="572" t="s">
        <v>205</v>
      </c>
      <c r="BH20" s="331"/>
      <c r="BI20" s="331"/>
      <c r="BJ20" s="331"/>
      <c r="BK20" s="331"/>
      <c r="BL20" s="331"/>
      <c r="BM20" s="331"/>
      <c r="BN20" s="585"/>
      <c r="BO20" s="605" t="s">
        <v>205</v>
      </c>
      <c r="BP20" s="605"/>
      <c r="BQ20" s="605"/>
      <c r="BR20" s="605"/>
      <c r="BS20" s="606" t="s">
        <v>205</v>
      </c>
      <c r="BT20" s="606"/>
      <c r="BU20" s="606"/>
      <c r="BV20" s="606"/>
      <c r="BW20" s="606"/>
      <c r="BX20" s="606"/>
      <c r="BY20" s="606"/>
      <c r="BZ20" s="606"/>
      <c r="CA20" s="606"/>
      <c r="CB20" s="626"/>
      <c r="CD20" s="570" t="s">
        <v>197</v>
      </c>
      <c r="CE20" s="378"/>
      <c r="CF20" s="378"/>
      <c r="CG20" s="378"/>
      <c r="CH20" s="378"/>
      <c r="CI20" s="378"/>
      <c r="CJ20" s="378"/>
      <c r="CK20" s="378"/>
      <c r="CL20" s="378"/>
      <c r="CM20" s="378"/>
      <c r="CN20" s="378"/>
      <c r="CO20" s="378"/>
      <c r="CP20" s="378"/>
      <c r="CQ20" s="571"/>
      <c r="CR20" s="572">
        <v>11522795</v>
      </c>
      <c r="CS20" s="331"/>
      <c r="CT20" s="331"/>
      <c r="CU20" s="331"/>
      <c r="CV20" s="331"/>
      <c r="CW20" s="331"/>
      <c r="CX20" s="331"/>
      <c r="CY20" s="585"/>
      <c r="CZ20" s="605">
        <v>100</v>
      </c>
      <c r="DA20" s="605"/>
      <c r="DB20" s="605"/>
      <c r="DC20" s="605"/>
      <c r="DD20" s="578">
        <v>857518</v>
      </c>
      <c r="DE20" s="331"/>
      <c r="DF20" s="331"/>
      <c r="DG20" s="331"/>
      <c r="DH20" s="331"/>
      <c r="DI20" s="331"/>
      <c r="DJ20" s="331"/>
      <c r="DK20" s="331"/>
      <c r="DL20" s="331"/>
      <c r="DM20" s="331"/>
      <c r="DN20" s="331"/>
      <c r="DO20" s="331"/>
      <c r="DP20" s="585"/>
      <c r="DQ20" s="578">
        <v>8739990</v>
      </c>
      <c r="DR20" s="331"/>
      <c r="DS20" s="331"/>
      <c r="DT20" s="331"/>
      <c r="DU20" s="331"/>
      <c r="DV20" s="331"/>
      <c r="DW20" s="331"/>
      <c r="DX20" s="331"/>
      <c r="DY20" s="331"/>
      <c r="DZ20" s="331"/>
      <c r="EA20" s="331"/>
      <c r="EB20" s="331"/>
      <c r="EC20" s="603"/>
    </row>
    <row r="21" spans="2:133" ht="11.25" customHeight="1" x14ac:dyDescent="0.15">
      <c r="B21" s="570" t="s">
        <v>346</v>
      </c>
      <c r="C21" s="378"/>
      <c r="D21" s="378"/>
      <c r="E21" s="378"/>
      <c r="F21" s="378"/>
      <c r="G21" s="378"/>
      <c r="H21" s="378"/>
      <c r="I21" s="378"/>
      <c r="J21" s="378"/>
      <c r="K21" s="378"/>
      <c r="L21" s="378"/>
      <c r="M21" s="378"/>
      <c r="N21" s="378"/>
      <c r="O21" s="378"/>
      <c r="P21" s="378"/>
      <c r="Q21" s="571"/>
      <c r="R21" s="572">
        <v>5198271</v>
      </c>
      <c r="S21" s="331"/>
      <c r="T21" s="331"/>
      <c r="U21" s="331"/>
      <c r="V21" s="331"/>
      <c r="W21" s="331"/>
      <c r="X21" s="331"/>
      <c r="Y21" s="585"/>
      <c r="Z21" s="605">
        <v>44.9</v>
      </c>
      <c r="AA21" s="605"/>
      <c r="AB21" s="605"/>
      <c r="AC21" s="605"/>
      <c r="AD21" s="606">
        <v>4521500</v>
      </c>
      <c r="AE21" s="606"/>
      <c r="AF21" s="606"/>
      <c r="AG21" s="606"/>
      <c r="AH21" s="606"/>
      <c r="AI21" s="606"/>
      <c r="AJ21" s="606"/>
      <c r="AK21" s="606"/>
      <c r="AL21" s="575">
        <v>65.8</v>
      </c>
      <c r="AM21" s="319"/>
      <c r="AN21" s="319"/>
      <c r="AO21" s="607"/>
      <c r="AP21" s="570" t="s">
        <v>375</v>
      </c>
      <c r="AQ21" s="629"/>
      <c r="AR21" s="629"/>
      <c r="AS21" s="629"/>
      <c r="AT21" s="629"/>
      <c r="AU21" s="629"/>
      <c r="AV21" s="629"/>
      <c r="AW21" s="629"/>
      <c r="AX21" s="629"/>
      <c r="AY21" s="629"/>
      <c r="AZ21" s="629"/>
      <c r="BA21" s="629"/>
      <c r="BB21" s="629"/>
      <c r="BC21" s="629"/>
      <c r="BD21" s="629"/>
      <c r="BE21" s="629"/>
      <c r="BF21" s="630"/>
      <c r="BG21" s="572" t="s">
        <v>205</v>
      </c>
      <c r="BH21" s="331"/>
      <c r="BI21" s="331"/>
      <c r="BJ21" s="331"/>
      <c r="BK21" s="331"/>
      <c r="BL21" s="331"/>
      <c r="BM21" s="331"/>
      <c r="BN21" s="585"/>
      <c r="BO21" s="605" t="s">
        <v>205</v>
      </c>
      <c r="BP21" s="605"/>
      <c r="BQ21" s="605"/>
      <c r="BR21" s="605"/>
      <c r="BS21" s="606" t="s">
        <v>205</v>
      </c>
      <c r="BT21" s="606"/>
      <c r="BU21" s="606"/>
      <c r="BV21" s="606"/>
      <c r="BW21" s="606"/>
      <c r="BX21" s="606"/>
      <c r="BY21" s="606"/>
      <c r="BZ21" s="606"/>
      <c r="CA21" s="606"/>
      <c r="CB21" s="626"/>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298</v>
      </c>
      <c r="C22" s="378"/>
      <c r="D22" s="378"/>
      <c r="E22" s="378"/>
      <c r="F22" s="378"/>
      <c r="G22" s="378"/>
      <c r="H22" s="378"/>
      <c r="I22" s="378"/>
      <c r="J22" s="378"/>
      <c r="K22" s="378"/>
      <c r="L22" s="378"/>
      <c r="M22" s="378"/>
      <c r="N22" s="378"/>
      <c r="O22" s="378"/>
      <c r="P22" s="378"/>
      <c r="Q22" s="571"/>
      <c r="R22" s="572">
        <v>4521500</v>
      </c>
      <c r="S22" s="331"/>
      <c r="T22" s="331"/>
      <c r="U22" s="331"/>
      <c r="V22" s="331"/>
      <c r="W22" s="331"/>
      <c r="X22" s="331"/>
      <c r="Y22" s="585"/>
      <c r="Z22" s="605">
        <v>39</v>
      </c>
      <c r="AA22" s="605"/>
      <c r="AB22" s="605"/>
      <c r="AC22" s="605"/>
      <c r="AD22" s="606">
        <v>4521500</v>
      </c>
      <c r="AE22" s="606"/>
      <c r="AF22" s="606"/>
      <c r="AG22" s="606"/>
      <c r="AH22" s="606"/>
      <c r="AI22" s="606"/>
      <c r="AJ22" s="606"/>
      <c r="AK22" s="606"/>
      <c r="AL22" s="575">
        <v>65.8</v>
      </c>
      <c r="AM22" s="319"/>
      <c r="AN22" s="319"/>
      <c r="AO22" s="607"/>
      <c r="AP22" s="570" t="s">
        <v>377</v>
      </c>
      <c r="AQ22" s="629"/>
      <c r="AR22" s="629"/>
      <c r="AS22" s="629"/>
      <c r="AT22" s="629"/>
      <c r="AU22" s="629"/>
      <c r="AV22" s="629"/>
      <c r="AW22" s="629"/>
      <c r="AX22" s="629"/>
      <c r="AY22" s="629"/>
      <c r="AZ22" s="629"/>
      <c r="BA22" s="629"/>
      <c r="BB22" s="629"/>
      <c r="BC22" s="629"/>
      <c r="BD22" s="629"/>
      <c r="BE22" s="629"/>
      <c r="BF22" s="630"/>
      <c r="BG22" s="572" t="s">
        <v>205</v>
      </c>
      <c r="BH22" s="331"/>
      <c r="BI22" s="331"/>
      <c r="BJ22" s="331"/>
      <c r="BK22" s="331"/>
      <c r="BL22" s="331"/>
      <c r="BM22" s="331"/>
      <c r="BN22" s="585"/>
      <c r="BO22" s="605" t="s">
        <v>205</v>
      </c>
      <c r="BP22" s="605"/>
      <c r="BQ22" s="605"/>
      <c r="BR22" s="605"/>
      <c r="BS22" s="606" t="s">
        <v>205</v>
      </c>
      <c r="BT22" s="606"/>
      <c r="BU22" s="606"/>
      <c r="BV22" s="606"/>
      <c r="BW22" s="606"/>
      <c r="BX22" s="606"/>
      <c r="BY22" s="606"/>
      <c r="BZ22" s="606"/>
      <c r="CA22" s="606"/>
      <c r="CB22" s="626"/>
      <c r="CD22" s="485" t="s">
        <v>378</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295</v>
      </c>
      <c r="C23" s="378"/>
      <c r="D23" s="378"/>
      <c r="E23" s="378"/>
      <c r="F23" s="378"/>
      <c r="G23" s="378"/>
      <c r="H23" s="378"/>
      <c r="I23" s="378"/>
      <c r="J23" s="378"/>
      <c r="K23" s="378"/>
      <c r="L23" s="378"/>
      <c r="M23" s="378"/>
      <c r="N23" s="378"/>
      <c r="O23" s="378"/>
      <c r="P23" s="378"/>
      <c r="Q23" s="571"/>
      <c r="R23" s="572">
        <v>676771</v>
      </c>
      <c r="S23" s="331"/>
      <c r="T23" s="331"/>
      <c r="U23" s="331"/>
      <c r="V23" s="331"/>
      <c r="W23" s="331"/>
      <c r="X23" s="331"/>
      <c r="Y23" s="585"/>
      <c r="Z23" s="605">
        <v>5.8</v>
      </c>
      <c r="AA23" s="605"/>
      <c r="AB23" s="605"/>
      <c r="AC23" s="605"/>
      <c r="AD23" s="606" t="s">
        <v>205</v>
      </c>
      <c r="AE23" s="606"/>
      <c r="AF23" s="606"/>
      <c r="AG23" s="606"/>
      <c r="AH23" s="606"/>
      <c r="AI23" s="606"/>
      <c r="AJ23" s="606"/>
      <c r="AK23" s="606"/>
      <c r="AL23" s="575" t="s">
        <v>205</v>
      </c>
      <c r="AM23" s="319"/>
      <c r="AN23" s="319"/>
      <c r="AO23" s="607"/>
      <c r="AP23" s="570" t="s">
        <v>122</v>
      </c>
      <c r="AQ23" s="629"/>
      <c r="AR23" s="629"/>
      <c r="AS23" s="629"/>
      <c r="AT23" s="629"/>
      <c r="AU23" s="629"/>
      <c r="AV23" s="629"/>
      <c r="AW23" s="629"/>
      <c r="AX23" s="629"/>
      <c r="AY23" s="629"/>
      <c r="AZ23" s="629"/>
      <c r="BA23" s="629"/>
      <c r="BB23" s="629"/>
      <c r="BC23" s="629"/>
      <c r="BD23" s="629"/>
      <c r="BE23" s="629"/>
      <c r="BF23" s="630"/>
      <c r="BG23" s="572" t="s">
        <v>205</v>
      </c>
      <c r="BH23" s="331"/>
      <c r="BI23" s="331"/>
      <c r="BJ23" s="331"/>
      <c r="BK23" s="331"/>
      <c r="BL23" s="331"/>
      <c r="BM23" s="331"/>
      <c r="BN23" s="585"/>
      <c r="BO23" s="605" t="s">
        <v>205</v>
      </c>
      <c r="BP23" s="605"/>
      <c r="BQ23" s="605"/>
      <c r="BR23" s="605"/>
      <c r="BS23" s="606" t="s">
        <v>205</v>
      </c>
      <c r="BT23" s="606"/>
      <c r="BU23" s="606"/>
      <c r="BV23" s="606"/>
      <c r="BW23" s="606"/>
      <c r="BX23" s="606"/>
      <c r="BY23" s="606"/>
      <c r="BZ23" s="606"/>
      <c r="CA23" s="606"/>
      <c r="CB23" s="626"/>
      <c r="CD23" s="485" t="s">
        <v>322</v>
      </c>
      <c r="CE23" s="486"/>
      <c r="CF23" s="486"/>
      <c r="CG23" s="486"/>
      <c r="CH23" s="486"/>
      <c r="CI23" s="486"/>
      <c r="CJ23" s="486"/>
      <c r="CK23" s="486"/>
      <c r="CL23" s="486"/>
      <c r="CM23" s="486"/>
      <c r="CN23" s="486"/>
      <c r="CO23" s="486"/>
      <c r="CP23" s="486"/>
      <c r="CQ23" s="528"/>
      <c r="CR23" s="485" t="s">
        <v>379</v>
      </c>
      <c r="CS23" s="486"/>
      <c r="CT23" s="486"/>
      <c r="CU23" s="486"/>
      <c r="CV23" s="486"/>
      <c r="CW23" s="486"/>
      <c r="CX23" s="486"/>
      <c r="CY23" s="528"/>
      <c r="CZ23" s="485" t="s">
        <v>383</v>
      </c>
      <c r="DA23" s="486"/>
      <c r="DB23" s="486"/>
      <c r="DC23" s="528"/>
      <c r="DD23" s="485" t="s">
        <v>302</v>
      </c>
      <c r="DE23" s="486"/>
      <c r="DF23" s="486"/>
      <c r="DG23" s="486"/>
      <c r="DH23" s="486"/>
      <c r="DI23" s="486"/>
      <c r="DJ23" s="486"/>
      <c r="DK23" s="528"/>
      <c r="DL23" s="631" t="s">
        <v>385</v>
      </c>
      <c r="DM23" s="632"/>
      <c r="DN23" s="632"/>
      <c r="DO23" s="632"/>
      <c r="DP23" s="632"/>
      <c r="DQ23" s="632"/>
      <c r="DR23" s="632"/>
      <c r="DS23" s="632"/>
      <c r="DT23" s="632"/>
      <c r="DU23" s="632"/>
      <c r="DV23" s="633"/>
      <c r="DW23" s="485" t="s">
        <v>386</v>
      </c>
      <c r="DX23" s="486"/>
      <c r="DY23" s="486"/>
      <c r="DZ23" s="486"/>
      <c r="EA23" s="486"/>
      <c r="EB23" s="486"/>
      <c r="EC23" s="528"/>
    </row>
    <row r="24" spans="2:133" ht="11.25" customHeight="1" x14ac:dyDescent="0.15">
      <c r="B24" s="570" t="s">
        <v>387</v>
      </c>
      <c r="C24" s="378"/>
      <c r="D24" s="378"/>
      <c r="E24" s="378"/>
      <c r="F24" s="378"/>
      <c r="G24" s="378"/>
      <c r="H24" s="378"/>
      <c r="I24" s="378"/>
      <c r="J24" s="378"/>
      <c r="K24" s="378"/>
      <c r="L24" s="378"/>
      <c r="M24" s="378"/>
      <c r="N24" s="378"/>
      <c r="O24" s="378"/>
      <c r="P24" s="378"/>
      <c r="Q24" s="571"/>
      <c r="R24" s="572" t="s">
        <v>205</v>
      </c>
      <c r="S24" s="331"/>
      <c r="T24" s="331"/>
      <c r="U24" s="331"/>
      <c r="V24" s="331"/>
      <c r="W24" s="331"/>
      <c r="X24" s="331"/>
      <c r="Y24" s="585"/>
      <c r="Z24" s="605" t="s">
        <v>205</v>
      </c>
      <c r="AA24" s="605"/>
      <c r="AB24" s="605"/>
      <c r="AC24" s="605"/>
      <c r="AD24" s="606" t="s">
        <v>205</v>
      </c>
      <c r="AE24" s="606"/>
      <c r="AF24" s="606"/>
      <c r="AG24" s="606"/>
      <c r="AH24" s="606"/>
      <c r="AI24" s="606"/>
      <c r="AJ24" s="606"/>
      <c r="AK24" s="606"/>
      <c r="AL24" s="575" t="s">
        <v>205</v>
      </c>
      <c r="AM24" s="319"/>
      <c r="AN24" s="319"/>
      <c r="AO24" s="607"/>
      <c r="AP24" s="570" t="s">
        <v>388</v>
      </c>
      <c r="AQ24" s="629"/>
      <c r="AR24" s="629"/>
      <c r="AS24" s="629"/>
      <c r="AT24" s="629"/>
      <c r="AU24" s="629"/>
      <c r="AV24" s="629"/>
      <c r="AW24" s="629"/>
      <c r="AX24" s="629"/>
      <c r="AY24" s="629"/>
      <c r="AZ24" s="629"/>
      <c r="BA24" s="629"/>
      <c r="BB24" s="629"/>
      <c r="BC24" s="629"/>
      <c r="BD24" s="629"/>
      <c r="BE24" s="629"/>
      <c r="BF24" s="630"/>
      <c r="BG24" s="572" t="s">
        <v>205</v>
      </c>
      <c r="BH24" s="331"/>
      <c r="BI24" s="331"/>
      <c r="BJ24" s="331"/>
      <c r="BK24" s="331"/>
      <c r="BL24" s="331"/>
      <c r="BM24" s="331"/>
      <c r="BN24" s="585"/>
      <c r="BO24" s="605" t="s">
        <v>205</v>
      </c>
      <c r="BP24" s="605"/>
      <c r="BQ24" s="605"/>
      <c r="BR24" s="605"/>
      <c r="BS24" s="606" t="s">
        <v>205</v>
      </c>
      <c r="BT24" s="606"/>
      <c r="BU24" s="606"/>
      <c r="BV24" s="606"/>
      <c r="BW24" s="606"/>
      <c r="BX24" s="606"/>
      <c r="BY24" s="606"/>
      <c r="BZ24" s="606"/>
      <c r="CA24" s="606"/>
      <c r="CB24" s="626"/>
      <c r="CD24" s="614" t="s">
        <v>389</v>
      </c>
      <c r="CE24" s="615"/>
      <c r="CF24" s="615"/>
      <c r="CG24" s="615"/>
      <c r="CH24" s="615"/>
      <c r="CI24" s="615"/>
      <c r="CJ24" s="615"/>
      <c r="CK24" s="615"/>
      <c r="CL24" s="615"/>
      <c r="CM24" s="615"/>
      <c r="CN24" s="615"/>
      <c r="CO24" s="615"/>
      <c r="CP24" s="615"/>
      <c r="CQ24" s="616"/>
      <c r="CR24" s="611">
        <v>4633784</v>
      </c>
      <c r="CS24" s="612"/>
      <c r="CT24" s="612"/>
      <c r="CU24" s="612"/>
      <c r="CV24" s="612"/>
      <c r="CW24" s="612"/>
      <c r="CX24" s="612"/>
      <c r="CY24" s="634"/>
      <c r="CZ24" s="635">
        <v>40.200000000000003</v>
      </c>
      <c r="DA24" s="624"/>
      <c r="DB24" s="624"/>
      <c r="DC24" s="636"/>
      <c r="DD24" s="637">
        <v>3982303</v>
      </c>
      <c r="DE24" s="612"/>
      <c r="DF24" s="612"/>
      <c r="DG24" s="612"/>
      <c r="DH24" s="612"/>
      <c r="DI24" s="612"/>
      <c r="DJ24" s="612"/>
      <c r="DK24" s="634"/>
      <c r="DL24" s="637">
        <v>3491155</v>
      </c>
      <c r="DM24" s="612"/>
      <c r="DN24" s="612"/>
      <c r="DO24" s="612"/>
      <c r="DP24" s="612"/>
      <c r="DQ24" s="612"/>
      <c r="DR24" s="612"/>
      <c r="DS24" s="612"/>
      <c r="DT24" s="612"/>
      <c r="DU24" s="612"/>
      <c r="DV24" s="634"/>
      <c r="DW24" s="635">
        <v>50.6</v>
      </c>
      <c r="DX24" s="624"/>
      <c r="DY24" s="624"/>
      <c r="DZ24" s="624"/>
      <c r="EA24" s="624"/>
      <c r="EB24" s="624"/>
      <c r="EC24" s="638"/>
    </row>
    <row r="25" spans="2:133" ht="11.25" customHeight="1" x14ac:dyDescent="0.15">
      <c r="B25" s="570" t="s">
        <v>82</v>
      </c>
      <c r="C25" s="378"/>
      <c r="D25" s="378"/>
      <c r="E25" s="378"/>
      <c r="F25" s="378"/>
      <c r="G25" s="378"/>
      <c r="H25" s="378"/>
      <c r="I25" s="378"/>
      <c r="J25" s="378"/>
      <c r="K25" s="378"/>
      <c r="L25" s="378"/>
      <c r="M25" s="378"/>
      <c r="N25" s="378"/>
      <c r="O25" s="378"/>
      <c r="P25" s="378"/>
      <c r="Q25" s="571"/>
      <c r="R25" s="572">
        <v>7545470</v>
      </c>
      <c r="S25" s="331"/>
      <c r="T25" s="331"/>
      <c r="U25" s="331"/>
      <c r="V25" s="331"/>
      <c r="W25" s="331"/>
      <c r="X25" s="331"/>
      <c r="Y25" s="585"/>
      <c r="Z25" s="605">
        <v>65.099999999999994</v>
      </c>
      <c r="AA25" s="605"/>
      <c r="AB25" s="605"/>
      <c r="AC25" s="605"/>
      <c r="AD25" s="606">
        <v>6868699</v>
      </c>
      <c r="AE25" s="606"/>
      <c r="AF25" s="606"/>
      <c r="AG25" s="606"/>
      <c r="AH25" s="606"/>
      <c r="AI25" s="606"/>
      <c r="AJ25" s="606"/>
      <c r="AK25" s="606"/>
      <c r="AL25" s="575">
        <v>100</v>
      </c>
      <c r="AM25" s="319"/>
      <c r="AN25" s="319"/>
      <c r="AO25" s="607"/>
      <c r="AP25" s="570" t="s">
        <v>278</v>
      </c>
      <c r="AQ25" s="629"/>
      <c r="AR25" s="629"/>
      <c r="AS25" s="629"/>
      <c r="AT25" s="629"/>
      <c r="AU25" s="629"/>
      <c r="AV25" s="629"/>
      <c r="AW25" s="629"/>
      <c r="AX25" s="629"/>
      <c r="AY25" s="629"/>
      <c r="AZ25" s="629"/>
      <c r="BA25" s="629"/>
      <c r="BB25" s="629"/>
      <c r="BC25" s="629"/>
      <c r="BD25" s="629"/>
      <c r="BE25" s="629"/>
      <c r="BF25" s="630"/>
      <c r="BG25" s="572" t="s">
        <v>205</v>
      </c>
      <c r="BH25" s="331"/>
      <c r="BI25" s="331"/>
      <c r="BJ25" s="331"/>
      <c r="BK25" s="331"/>
      <c r="BL25" s="331"/>
      <c r="BM25" s="331"/>
      <c r="BN25" s="585"/>
      <c r="BO25" s="605" t="s">
        <v>205</v>
      </c>
      <c r="BP25" s="605"/>
      <c r="BQ25" s="605"/>
      <c r="BR25" s="605"/>
      <c r="BS25" s="606" t="s">
        <v>205</v>
      </c>
      <c r="BT25" s="606"/>
      <c r="BU25" s="606"/>
      <c r="BV25" s="606"/>
      <c r="BW25" s="606"/>
      <c r="BX25" s="606"/>
      <c r="BY25" s="606"/>
      <c r="BZ25" s="606"/>
      <c r="CA25" s="606"/>
      <c r="CB25" s="626"/>
      <c r="CD25" s="570" t="s">
        <v>203</v>
      </c>
      <c r="CE25" s="378"/>
      <c r="CF25" s="378"/>
      <c r="CG25" s="378"/>
      <c r="CH25" s="378"/>
      <c r="CI25" s="378"/>
      <c r="CJ25" s="378"/>
      <c r="CK25" s="378"/>
      <c r="CL25" s="378"/>
      <c r="CM25" s="378"/>
      <c r="CN25" s="378"/>
      <c r="CO25" s="378"/>
      <c r="CP25" s="378"/>
      <c r="CQ25" s="571"/>
      <c r="CR25" s="572">
        <v>2035630</v>
      </c>
      <c r="CS25" s="573"/>
      <c r="CT25" s="573"/>
      <c r="CU25" s="573"/>
      <c r="CV25" s="573"/>
      <c r="CW25" s="573"/>
      <c r="CX25" s="573"/>
      <c r="CY25" s="574"/>
      <c r="CZ25" s="575">
        <v>17.7</v>
      </c>
      <c r="DA25" s="576"/>
      <c r="DB25" s="576"/>
      <c r="DC25" s="577"/>
      <c r="DD25" s="578">
        <v>1936907</v>
      </c>
      <c r="DE25" s="573"/>
      <c r="DF25" s="573"/>
      <c r="DG25" s="573"/>
      <c r="DH25" s="573"/>
      <c r="DI25" s="573"/>
      <c r="DJ25" s="573"/>
      <c r="DK25" s="574"/>
      <c r="DL25" s="578">
        <v>1917084</v>
      </c>
      <c r="DM25" s="573"/>
      <c r="DN25" s="573"/>
      <c r="DO25" s="573"/>
      <c r="DP25" s="573"/>
      <c r="DQ25" s="573"/>
      <c r="DR25" s="573"/>
      <c r="DS25" s="573"/>
      <c r="DT25" s="573"/>
      <c r="DU25" s="573"/>
      <c r="DV25" s="574"/>
      <c r="DW25" s="575">
        <v>27.8</v>
      </c>
      <c r="DX25" s="576"/>
      <c r="DY25" s="576"/>
      <c r="DZ25" s="576"/>
      <c r="EA25" s="576"/>
      <c r="EB25" s="576"/>
      <c r="EC25" s="604"/>
    </row>
    <row r="26" spans="2:133" ht="11.25" customHeight="1" x14ac:dyDescent="0.15">
      <c r="B26" s="570" t="s">
        <v>392</v>
      </c>
      <c r="C26" s="378"/>
      <c r="D26" s="378"/>
      <c r="E26" s="378"/>
      <c r="F26" s="378"/>
      <c r="G26" s="378"/>
      <c r="H26" s="378"/>
      <c r="I26" s="378"/>
      <c r="J26" s="378"/>
      <c r="K26" s="378"/>
      <c r="L26" s="378"/>
      <c r="M26" s="378"/>
      <c r="N26" s="378"/>
      <c r="O26" s="378"/>
      <c r="P26" s="378"/>
      <c r="Q26" s="571"/>
      <c r="R26" s="572">
        <v>1484</v>
      </c>
      <c r="S26" s="331"/>
      <c r="T26" s="331"/>
      <c r="U26" s="331"/>
      <c r="V26" s="331"/>
      <c r="W26" s="331"/>
      <c r="X26" s="331"/>
      <c r="Y26" s="585"/>
      <c r="Z26" s="605">
        <v>0</v>
      </c>
      <c r="AA26" s="605"/>
      <c r="AB26" s="605"/>
      <c r="AC26" s="605"/>
      <c r="AD26" s="606">
        <v>1484</v>
      </c>
      <c r="AE26" s="606"/>
      <c r="AF26" s="606"/>
      <c r="AG26" s="606"/>
      <c r="AH26" s="606"/>
      <c r="AI26" s="606"/>
      <c r="AJ26" s="606"/>
      <c r="AK26" s="606"/>
      <c r="AL26" s="575">
        <v>0</v>
      </c>
      <c r="AM26" s="319"/>
      <c r="AN26" s="319"/>
      <c r="AO26" s="607"/>
      <c r="AP26" s="570" t="s">
        <v>396</v>
      </c>
      <c r="AQ26" s="629"/>
      <c r="AR26" s="629"/>
      <c r="AS26" s="629"/>
      <c r="AT26" s="629"/>
      <c r="AU26" s="629"/>
      <c r="AV26" s="629"/>
      <c r="AW26" s="629"/>
      <c r="AX26" s="629"/>
      <c r="AY26" s="629"/>
      <c r="AZ26" s="629"/>
      <c r="BA26" s="629"/>
      <c r="BB26" s="629"/>
      <c r="BC26" s="629"/>
      <c r="BD26" s="629"/>
      <c r="BE26" s="629"/>
      <c r="BF26" s="630"/>
      <c r="BG26" s="572" t="s">
        <v>205</v>
      </c>
      <c r="BH26" s="331"/>
      <c r="BI26" s="331"/>
      <c r="BJ26" s="331"/>
      <c r="BK26" s="331"/>
      <c r="BL26" s="331"/>
      <c r="BM26" s="331"/>
      <c r="BN26" s="585"/>
      <c r="BO26" s="605" t="s">
        <v>205</v>
      </c>
      <c r="BP26" s="605"/>
      <c r="BQ26" s="605"/>
      <c r="BR26" s="605"/>
      <c r="BS26" s="606" t="s">
        <v>205</v>
      </c>
      <c r="BT26" s="606"/>
      <c r="BU26" s="606"/>
      <c r="BV26" s="606"/>
      <c r="BW26" s="606"/>
      <c r="BX26" s="606"/>
      <c r="BY26" s="606"/>
      <c r="BZ26" s="606"/>
      <c r="CA26" s="606"/>
      <c r="CB26" s="626"/>
      <c r="CD26" s="570" t="s">
        <v>125</v>
      </c>
      <c r="CE26" s="378"/>
      <c r="CF26" s="378"/>
      <c r="CG26" s="378"/>
      <c r="CH26" s="378"/>
      <c r="CI26" s="378"/>
      <c r="CJ26" s="378"/>
      <c r="CK26" s="378"/>
      <c r="CL26" s="378"/>
      <c r="CM26" s="378"/>
      <c r="CN26" s="378"/>
      <c r="CO26" s="378"/>
      <c r="CP26" s="378"/>
      <c r="CQ26" s="571"/>
      <c r="CR26" s="572">
        <v>1153396</v>
      </c>
      <c r="CS26" s="331"/>
      <c r="CT26" s="331"/>
      <c r="CU26" s="331"/>
      <c r="CV26" s="331"/>
      <c r="CW26" s="331"/>
      <c r="CX26" s="331"/>
      <c r="CY26" s="585"/>
      <c r="CZ26" s="575">
        <v>10</v>
      </c>
      <c r="DA26" s="576"/>
      <c r="DB26" s="576"/>
      <c r="DC26" s="577"/>
      <c r="DD26" s="578">
        <v>1089550</v>
      </c>
      <c r="DE26" s="331"/>
      <c r="DF26" s="331"/>
      <c r="DG26" s="331"/>
      <c r="DH26" s="331"/>
      <c r="DI26" s="331"/>
      <c r="DJ26" s="331"/>
      <c r="DK26" s="585"/>
      <c r="DL26" s="578" t="s">
        <v>205</v>
      </c>
      <c r="DM26" s="331"/>
      <c r="DN26" s="331"/>
      <c r="DO26" s="331"/>
      <c r="DP26" s="331"/>
      <c r="DQ26" s="331"/>
      <c r="DR26" s="331"/>
      <c r="DS26" s="331"/>
      <c r="DT26" s="331"/>
      <c r="DU26" s="331"/>
      <c r="DV26" s="585"/>
      <c r="DW26" s="575" t="s">
        <v>205</v>
      </c>
      <c r="DX26" s="576"/>
      <c r="DY26" s="576"/>
      <c r="DZ26" s="576"/>
      <c r="EA26" s="576"/>
      <c r="EB26" s="576"/>
      <c r="EC26" s="604"/>
    </row>
    <row r="27" spans="2:133" ht="11.25" customHeight="1" x14ac:dyDescent="0.15">
      <c r="B27" s="570" t="s">
        <v>161</v>
      </c>
      <c r="C27" s="378"/>
      <c r="D27" s="378"/>
      <c r="E27" s="378"/>
      <c r="F27" s="378"/>
      <c r="G27" s="378"/>
      <c r="H27" s="378"/>
      <c r="I27" s="378"/>
      <c r="J27" s="378"/>
      <c r="K27" s="378"/>
      <c r="L27" s="378"/>
      <c r="M27" s="378"/>
      <c r="N27" s="378"/>
      <c r="O27" s="378"/>
      <c r="P27" s="378"/>
      <c r="Q27" s="571"/>
      <c r="R27" s="572">
        <v>8683</v>
      </c>
      <c r="S27" s="331"/>
      <c r="T27" s="331"/>
      <c r="U27" s="331"/>
      <c r="V27" s="331"/>
      <c r="W27" s="331"/>
      <c r="X27" s="331"/>
      <c r="Y27" s="585"/>
      <c r="Z27" s="605">
        <v>0.1</v>
      </c>
      <c r="AA27" s="605"/>
      <c r="AB27" s="605"/>
      <c r="AC27" s="605"/>
      <c r="AD27" s="606" t="s">
        <v>205</v>
      </c>
      <c r="AE27" s="606"/>
      <c r="AF27" s="606"/>
      <c r="AG27" s="606"/>
      <c r="AH27" s="606"/>
      <c r="AI27" s="606"/>
      <c r="AJ27" s="606"/>
      <c r="AK27" s="606"/>
      <c r="AL27" s="575" t="s">
        <v>205</v>
      </c>
      <c r="AM27" s="319"/>
      <c r="AN27" s="319"/>
      <c r="AO27" s="607"/>
      <c r="AP27" s="570" t="s">
        <v>397</v>
      </c>
      <c r="AQ27" s="378"/>
      <c r="AR27" s="378"/>
      <c r="AS27" s="378"/>
      <c r="AT27" s="378"/>
      <c r="AU27" s="378"/>
      <c r="AV27" s="378"/>
      <c r="AW27" s="378"/>
      <c r="AX27" s="378"/>
      <c r="AY27" s="378"/>
      <c r="AZ27" s="378"/>
      <c r="BA27" s="378"/>
      <c r="BB27" s="378"/>
      <c r="BC27" s="378"/>
      <c r="BD27" s="378"/>
      <c r="BE27" s="378"/>
      <c r="BF27" s="571"/>
      <c r="BG27" s="572">
        <v>1754770</v>
      </c>
      <c r="BH27" s="331"/>
      <c r="BI27" s="331"/>
      <c r="BJ27" s="331"/>
      <c r="BK27" s="331"/>
      <c r="BL27" s="331"/>
      <c r="BM27" s="331"/>
      <c r="BN27" s="585"/>
      <c r="BO27" s="605">
        <v>100</v>
      </c>
      <c r="BP27" s="605"/>
      <c r="BQ27" s="605"/>
      <c r="BR27" s="605"/>
      <c r="BS27" s="606">
        <v>92777</v>
      </c>
      <c r="BT27" s="606"/>
      <c r="BU27" s="606"/>
      <c r="BV27" s="606"/>
      <c r="BW27" s="606"/>
      <c r="BX27" s="606"/>
      <c r="BY27" s="606"/>
      <c r="BZ27" s="606"/>
      <c r="CA27" s="606"/>
      <c r="CB27" s="626"/>
      <c r="CD27" s="570" t="s">
        <v>226</v>
      </c>
      <c r="CE27" s="378"/>
      <c r="CF27" s="378"/>
      <c r="CG27" s="378"/>
      <c r="CH27" s="378"/>
      <c r="CI27" s="378"/>
      <c r="CJ27" s="378"/>
      <c r="CK27" s="378"/>
      <c r="CL27" s="378"/>
      <c r="CM27" s="378"/>
      <c r="CN27" s="378"/>
      <c r="CO27" s="378"/>
      <c r="CP27" s="378"/>
      <c r="CQ27" s="571"/>
      <c r="CR27" s="572">
        <v>1062020</v>
      </c>
      <c r="CS27" s="573"/>
      <c r="CT27" s="573"/>
      <c r="CU27" s="573"/>
      <c r="CV27" s="573"/>
      <c r="CW27" s="573"/>
      <c r="CX27" s="573"/>
      <c r="CY27" s="574"/>
      <c r="CZ27" s="575">
        <v>9.1999999999999993</v>
      </c>
      <c r="DA27" s="576"/>
      <c r="DB27" s="576"/>
      <c r="DC27" s="577"/>
      <c r="DD27" s="578">
        <v>531320</v>
      </c>
      <c r="DE27" s="573"/>
      <c r="DF27" s="573"/>
      <c r="DG27" s="573"/>
      <c r="DH27" s="573"/>
      <c r="DI27" s="573"/>
      <c r="DJ27" s="573"/>
      <c r="DK27" s="574"/>
      <c r="DL27" s="578">
        <v>256940</v>
      </c>
      <c r="DM27" s="573"/>
      <c r="DN27" s="573"/>
      <c r="DO27" s="573"/>
      <c r="DP27" s="573"/>
      <c r="DQ27" s="573"/>
      <c r="DR27" s="573"/>
      <c r="DS27" s="573"/>
      <c r="DT27" s="573"/>
      <c r="DU27" s="573"/>
      <c r="DV27" s="574"/>
      <c r="DW27" s="575">
        <v>3.7</v>
      </c>
      <c r="DX27" s="576"/>
      <c r="DY27" s="576"/>
      <c r="DZ27" s="576"/>
      <c r="EA27" s="576"/>
      <c r="EB27" s="576"/>
      <c r="EC27" s="604"/>
    </row>
    <row r="28" spans="2:133" ht="11.25" customHeight="1" x14ac:dyDescent="0.15">
      <c r="B28" s="570" t="s">
        <v>320</v>
      </c>
      <c r="C28" s="378"/>
      <c r="D28" s="378"/>
      <c r="E28" s="378"/>
      <c r="F28" s="378"/>
      <c r="G28" s="378"/>
      <c r="H28" s="378"/>
      <c r="I28" s="378"/>
      <c r="J28" s="378"/>
      <c r="K28" s="378"/>
      <c r="L28" s="378"/>
      <c r="M28" s="378"/>
      <c r="N28" s="378"/>
      <c r="O28" s="378"/>
      <c r="P28" s="378"/>
      <c r="Q28" s="571"/>
      <c r="R28" s="572">
        <v>109481</v>
      </c>
      <c r="S28" s="331"/>
      <c r="T28" s="331"/>
      <c r="U28" s="331"/>
      <c r="V28" s="331"/>
      <c r="W28" s="331"/>
      <c r="X28" s="331"/>
      <c r="Y28" s="585"/>
      <c r="Z28" s="605">
        <v>0.9</v>
      </c>
      <c r="AA28" s="605"/>
      <c r="AB28" s="605"/>
      <c r="AC28" s="605"/>
      <c r="AD28" s="606">
        <v>252</v>
      </c>
      <c r="AE28" s="606"/>
      <c r="AF28" s="606"/>
      <c r="AG28" s="606"/>
      <c r="AH28" s="606"/>
      <c r="AI28" s="606"/>
      <c r="AJ28" s="606"/>
      <c r="AK28" s="606"/>
      <c r="AL28" s="575">
        <v>0</v>
      </c>
      <c r="AM28" s="319"/>
      <c r="AN28" s="319"/>
      <c r="AO28" s="607"/>
      <c r="AP28" s="570"/>
      <c r="AQ28" s="378"/>
      <c r="AR28" s="378"/>
      <c r="AS28" s="378"/>
      <c r="AT28" s="378"/>
      <c r="AU28" s="378"/>
      <c r="AV28" s="378"/>
      <c r="AW28" s="378"/>
      <c r="AX28" s="378"/>
      <c r="AY28" s="378"/>
      <c r="AZ28" s="378"/>
      <c r="BA28" s="378"/>
      <c r="BB28" s="378"/>
      <c r="BC28" s="378"/>
      <c r="BD28" s="378"/>
      <c r="BE28" s="378"/>
      <c r="BF28" s="571"/>
      <c r="BG28" s="572"/>
      <c r="BH28" s="331"/>
      <c r="BI28" s="331"/>
      <c r="BJ28" s="331"/>
      <c r="BK28" s="331"/>
      <c r="BL28" s="331"/>
      <c r="BM28" s="331"/>
      <c r="BN28" s="585"/>
      <c r="BO28" s="605"/>
      <c r="BP28" s="605"/>
      <c r="BQ28" s="605"/>
      <c r="BR28" s="605"/>
      <c r="BS28" s="578"/>
      <c r="BT28" s="331"/>
      <c r="BU28" s="331"/>
      <c r="BV28" s="331"/>
      <c r="BW28" s="331"/>
      <c r="BX28" s="331"/>
      <c r="BY28" s="331"/>
      <c r="BZ28" s="331"/>
      <c r="CA28" s="331"/>
      <c r="CB28" s="603"/>
      <c r="CD28" s="570" t="s">
        <v>390</v>
      </c>
      <c r="CE28" s="378"/>
      <c r="CF28" s="378"/>
      <c r="CG28" s="378"/>
      <c r="CH28" s="378"/>
      <c r="CI28" s="378"/>
      <c r="CJ28" s="378"/>
      <c r="CK28" s="378"/>
      <c r="CL28" s="378"/>
      <c r="CM28" s="378"/>
      <c r="CN28" s="378"/>
      <c r="CO28" s="378"/>
      <c r="CP28" s="378"/>
      <c r="CQ28" s="571"/>
      <c r="CR28" s="572">
        <v>1536134</v>
      </c>
      <c r="CS28" s="331"/>
      <c r="CT28" s="331"/>
      <c r="CU28" s="331"/>
      <c r="CV28" s="331"/>
      <c r="CW28" s="331"/>
      <c r="CX28" s="331"/>
      <c r="CY28" s="585"/>
      <c r="CZ28" s="575">
        <v>13.3</v>
      </c>
      <c r="DA28" s="576"/>
      <c r="DB28" s="576"/>
      <c r="DC28" s="577"/>
      <c r="DD28" s="578">
        <v>1514076</v>
      </c>
      <c r="DE28" s="331"/>
      <c r="DF28" s="331"/>
      <c r="DG28" s="331"/>
      <c r="DH28" s="331"/>
      <c r="DI28" s="331"/>
      <c r="DJ28" s="331"/>
      <c r="DK28" s="585"/>
      <c r="DL28" s="578">
        <v>1317131</v>
      </c>
      <c r="DM28" s="331"/>
      <c r="DN28" s="331"/>
      <c r="DO28" s="331"/>
      <c r="DP28" s="331"/>
      <c r="DQ28" s="331"/>
      <c r="DR28" s="331"/>
      <c r="DS28" s="331"/>
      <c r="DT28" s="331"/>
      <c r="DU28" s="331"/>
      <c r="DV28" s="585"/>
      <c r="DW28" s="575">
        <v>19.100000000000001</v>
      </c>
      <c r="DX28" s="576"/>
      <c r="DY28" s="576"/>
      <c r="DZ28" s="576"/>
      <c r="EA28" s="576"/>
      <c r="EB28" s="576"/>
      <c r="EC28" s="604"/>
    </row>
    <row r="29" spans="2:133" ht="11.25" customHeight="1" x14ac:dyDescent="0.15">
      <c r="B29" s="570" t="s">
        <v>21</v>
      </c>
      <c r="C29" s="378"/>
      <c r="D29" s="378"/>
      <c r="E29" s="378"/>
      <c r="F29" s="378"/>
      <c r="G29" s="378"/>
      <c r="H29" s="378"/>
      <c r="I29" s="378"/>
      <c r="J29" s="378"/>
      <c r="K29" s="378"/>
      <c r="L29" s="378"/>
      <c r="M29" s="378"/>
      <c r="N29" s="378"/>
      <c r="O29" s="378"/>
      <c r="P29" s="378"/>
      <c r="Q29" s="571"/>
      <c r="R29" s="572">
        <v>10092</v>
      </c>
      <c r="S29" s="331"/>
      <c r="T29" s="331"/>
      <c r="U29" s="331"/>
      <c r="V29" s="331"/>
      <c r="W29" s="331"/>
      <c r="X29" s="331"/>
      <c r="Y29" s="585"/>
      <c r="Z29" s="605">
        <v>0.1</v>
      </c>
      <c r="AA29" s="605"/>
      <c r="AB29" s="605"/>
      <c r="AC29" s="605"/>
      <c r="AD29" s="606" t="s">
        <v>205</v>
      </c>
      <c r="AE29" s="606"/>
      <c r="AF29" s="606"/>
      <c r="AG29" s="606"/>
      <c r="AH29" s="606"/>
      <c r="AI29" s="606"/>
      <c r="AJ29" s="606"/>
      <c r="AK29" s="606"/>
      <c r="AL29" s="575" t="s">
        <v>205</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331"/>
      <c r="BI29" s="331"/>
      <c r="BJ29" s="331"/>
      <c r="BK29" s="331"/>
      <c r="BL29" s="331"/>
      <c r="BM29" s="331"/>
      <c r="BN29" s="585"/>
      <c r="BO29" s="605"/>
      <c r="BP29" s="605"/>
      <c r="BQ29" s="605"/>
      <c r="BR29" s="605"/>
      <c r="BS29" s="606"/>
      <c r="BT29" s="606"/>
      <c r="BU29" s="606"/>
      <c r="BV29" s="606"/>
      <c r="BW29" s="606"/>
      <c r="BX29" s="606"/>
      <c r="BY29" s="606"/>
      <c r="BZ29" s="606"/>
      <c r="CA29" s="606"/>
      <c r="CB29" s="626"/>
      <c r="CD29" s="359" t="s">
        <v>181</v>
      </c>
      <c r="CE29" s="361"/>
      <c r="CF29" s="570" t="s">
        <v>25</v>
      </c>
      <c r="CG29" s="378"/>
      <c r="CH29" s="378"/>
      <c r="CI29" s="378"/>
      <c r="CJ29" s="378"/>
      <c r="CK29" s="378"/>
      <c r="CL29" s="378"/>
      <c r="CM29" s="378"/>
      <c r="CN29" s="378"/>
      <c r="CO29" s="378"/>
      <c r="CP29" s="378"/>
      <c r="CQ29" s="571"/>
      <c r="CR29" s="572">
        <v>1536134</v>
      </c>
      <c r="CS29" s="573"/>
      <c r="CT29" s="573"/>
      <c r="CU29" s="573"/>
      <c r="CV29" s="573"/>
      <c r="CW29" s="573"/>
      <c r="CX29" s="573"/>
      <c r="CY29" s="574"/>
      <c r="CZ29" s="575">
        <v>13.3</v>
      </c>
      <c r="DA29" s="576"/>
      <c r="DB29" s="576"/>
      <c r="DC29" s="577"/>
      <c r="DD29" s="578">
        <v>1514076</v>
      </c>
      <c r="DE29" s="573"/>
      <c r="DF29" s="573"/>
      <c r="DG29" s="573"/>
      <c r="DH29" s="573"/>
      <c r="DI29" s="573"/>
      <c r="DJ29" s="573"/>
      <c r="DK29" s="574"/>
      <c r="DL29" s="578">
        <v>1317131</v>
      </c>
      <c r="DM29" s="573"/>
      <c r="DN29" s="573"/>
      <c r="DO29" s="573"/>
      <c r="DP29" s="573"/>
      <c r="DQ29" s="573"/>
      <c r="DR29" s="573"/>
      <c r="DS29" s="573"/>
      <c r="DT29" s="573"/>
      <c r="DU29" s="573"/>
      <c r="DV29" s="574"/>
      <c r="DW29" s="575">
        <v>19.100000000000001</v>
      </c>
      <c r="DX29" s="576"/>
      <c r="DY29" s="576"/>
      <c r="DZ29" s="576"/>
      <c r="EA29" s="576"/>
      <c r="EB29" s="576"/>
      <c r="EC29" s="604"/>
    </row>
    <row r="30" spans="2:133" ht="11.25" customHeight="1" x14ac:dyDescent="0.15">
      <c r="B30" s="570" t="s">
        <v>347</v>
      </c>
      <c r="C30" s="378"/>
      <c r="D30" s="378"/>
      <c r="E30" s="378"/>
      <c r="F30" s="378"/>
      <c r="G30" s="378"/>
      <c r="H30" s="378"/>
      <c r="I30" s="378"/>
      <c r="J30" s="378"/>
      <c r="K30" s="378"/>
      <c r="L30" s="378"/>
      <c r="M30" s="378"/>
      <c r="N30" s="378"/>
      <c r="O30" s="378"/>
      <c r="P30" s="378"/>
      <c r="Q30" s="571"/>
      <c r="R30" s="572">
        <v>933979</v>
      </c>
      <c r="S30" s="331"/>
      <c r="T30" s="331"/>
      <c r="U30" s="331"/>
      <c r="V30" s="331"/>
      <c r="W30" s="331"/>
      <c r="X30" s="331"/>
      <c r="Y30" s="585"/>
      <c r="Z30" s="605">
        <v>8.1</v>
      </c>
      <c r="AA30" s="605"/>
      <c r="AB30" s="605"/>
      <c r="AC30" s="605"/>
      <c r="AD30" s="606" t="s">
        <v>205</v>
      </c>
      <c r="AE30" s="606"/>
      <c r="AF30" s="606"/>
      <c r="AG30" s="606"/>
      <c r="AH30" s="606"/>
      <c r="AI30" s="606"/>
      <c r="AJ30" s="606"/>
      <c r="AK30" s="606"/>
      <c r="AL30" s="575" t="s">
        <v>205</v>
      </c>
      <c r="AM30" s="319"/>
      <c r="AN30" s="319"/>
      <c r="AO30" s="607"/>
      <c r="AP30" s="485" t="s">
        <v>322</v>
      </c>
      <c r="AQ30" s="486"/>
      <c r="AR30" s="486"/>
      <c r="AS30" s="486"/>
      <c r="AT30" s="486"/>
      <c r="AU30" s="486"/>
      <c r="AV30" s="486"/>
      <c r="AW30" s="486"/>
      <c r="AX30" s="486"/>
      <c r="AY30" s="486"/>
      <c r="AZ30" s="486"/>
      <c r="BA30" s="486"/>
      <c r="BB30" s="486"/>
      <c r="BC30" s="486"/>
      <c r="BD30" s="486"/>
      <c r="BE30" s="486"/>
      <c r="BF30" s="528"/>
      <c r="BG30" s="485" t="s">
        <v>400</v>
      </c>
      <c r="BH30" s="627"/>
      <c r="BI30" s="627"/>
      <c r="BJ30" s="627"/>
      <c r="BK30" s="627"/>
      <c r="BL30" s="627"/>
      <c r="BM30" s="627"/>
      <c r="BN30" s="627"/>
      <c r="BO30" s="627"/>
      <c r="BP30" s="627"/>
      <c r="BQ30" s="628"/>
      <c r="BR30" s="485" t="s">
        <v>401</v>
      </c>
      <c r="BS30" s="627"/>
      <c r="BT30" s="627"/>
      <c r="BU30" s="627"/>
      <c r="BV30" s="627"/>
      <c r="BW30" s="627"/>
      <c r="BX30" s="627"/>
      <c r="BY30" s="627"/>
      <c r="BZ30" s="627"/>
      <c r="CA30" s="627"/>
      <c r="CB30" s="628"/>
      <c r="CD30" s="362"/>
      <c r="CE30" s="364"/>
      <c r="CF30" s="570" t="s">
        <v>402</v>
      </c>
      <c r="CG30" s="378"/>
      <c r="CH30" s="378"/>
      <c r="CI30" s="378"/>
      <c r="CJ30" s="378"/>
      <c r="CK30" s="378"/>
      <c r="CL30" s="378"/>
      <c r="CM30" s="378"/>
      <c r="CN30" s="378"/>
      <c r="CO30" s="378"/>
      <c r="CP30" s="378"/>
      <c r="CQ30" s="571"/>
      <c r="CR30" s="572">
        <v>1488997</v>
      </c>
      <c r="CS30" s="331"/>
      <c r="CT30" s="331"/>
      <c r="CU30" s="331"/>
      <c r="CV30" s="331"/>
      <c r="CW30" s="331"/>
      <c r="CX30" s="331"/>
      <c r="CY30" s="585"/>
      <c r="CZ30" s="575">
        <v>12.9</v>
      </c>
      <c r="DA30" s="576"/>
      <c r="DB30" s="576"/>
      <c r="DC30" s="577"/>
      <c r="DD30" s="578">
        <v>1467883</v>
      </c>
      <c r="DE30" s="331"/>
      <c r="DF30" s="331"/>
      <c r="DG30" s="331"/>
      <c r="DH30" s="331"/>
      <c r="DI30" s="331"/>
      <c r="DJ30" s="331"/>
      <c r="DK30" s="585"/>
      <c r="DL30" s="578">
        <v>1270938</v>
      </c>
      <c r="DM30" s="331"/>
      <c r="DN30" s="331"/>
      <c r="DO30" s="331"/>
      <c r="DP30" s="331"/>
      <c r="DQ30" s="331"/>
      <c r="DR30" s="331"/>
      <c r="DS30" s="331"/>
      <c r="DT30" s="331"/>
      <c r="DU30" s="331"/>
      <c r="DV30" s="585"/>
      <c r="DW30" s="575">
        <v>18.399999999999999</v>
      </c>
      <c r="DX30" s="576"/>
      <c r="DY30" s="576"/>
      <c r="DZ30" s="576"/>
      <c r="EA30" s="576"/>
      <c r="EB30" s="576"/>
      <c r="EC30" s="604"/>
    </row>
    <row r="31" spans="2:133" ht="11.25" customHeight="1" x14ac:dyDescent="0.15">
      <c r="B31" s="619" t="s">
        <v>55</v>
      </c>
      <c r="C31" s="620"/>
      <c r="D31" s="620"/>
      <c r="E31" s="620"/>
      <c r="F31" s="620"/>
      <c r="G31" s="620"/>
      <c r="H31" s="620"/>
      <c r="I31" s="620"/>
      <c r="J31" s="620"/>
      <c r="K31" s="620"/>
      <c r="L31" s="620"/>
      <c r="M31" s="620"/>
      <c r="N31" s="620"/>
      <c r="O31" s="620"/>
      <c r="P31" s="620"/>
      <c r="Q31" s="621"/>
      <c r="R31" s="572" t="s">
        <v>205</v>
      </c>
      <c r="S31" s="331"/>
      <c r="T31" s="331"/>
      <c r="U31" s="331"/>
      <c r="V31" s="331"/>
      <c r="W31" s="331"/>
      <c r="X31" s="331"/>
      <c r="Y31" s="585"/>
      <c r="Z31" s="605" t="s">
        <v>205</v>
      </c>
      <c r="AA31" s="605"/>
      <c r="AB31" s="605"/>
      <c r="AC31" s="605"/>
      <c r="AD31" s="606" t="s">
        <v>205</v>
      </c>
      <c r="AE31" s="606"/>
      <c r="AF31" s="606"/>
      <c r="AG31" s="606"/>
      <c r="AH31" s="606"/>
      <c r="AI31" s="606"/>
      <c r="AJ31" s="606"/>
      <c r="AK31" s="606"/>
      <c r="AL31" s="575" t="s">
        <v>205</v>
      </c>
      <c r="AM31" s="319"/>
      <c r="AN31" s="319"/>
      <c r="AO31" s="607"/>
      <c r="AP31" s="351" t="s">
        <v>9</v>
      </c>
      <c r="AQ31" s="352"/>
      <c r="AR31" s="352"/>
      <c r="AS31" s="352"/>
      <c r="AT31" s="567" t="s">
        <v>403</v>
      </c>
      <c r="AU31" s="42"/>
      <c r="AV31" s="42"/>
      <c r="AW31" s="42"/>
      <c r="AX31" s="614" t="s">
        <v>279</v>
      </c>
      <c r="AY31" s="615"/>
      <c r="AZ31" s="615"/>
      <c r="BA31" s="615"/>
      <c r="BB31" s="615"/>
      <c r="BC31" s="615"/>
      <c r="BD31" s="615"/>
      <c r="BE31" s="615"/>
      <c r="BF31" s="616"/>
      <c r="BG31" s="622">
        <v>99.3</v>
      </c>
      <c r="BH31" s="623"/>
      <c r="BI31" s="623"/>
      <c r="BJ31" s="623"/>
      <c r="BK31" s="623"/>
      <c r="BL31" s="623"/>
      <c r="BM31" s="624">
        <v>97.1</v>
      </c>
      <c r="BN31" s="623"/>
      <c r="BO31" s="623"/>
      <c r="BP31" s="623"/>
      <c r="BQ31" s="625"/>
      <c r="BR31" s="622">
        <v>99.2</v>
      </c>
      <c r="BS31" s="623"/>
      <c r="BT31" s="623"/>
      <c r="BU31" s="623"/>
      <c r="BV31" s="623"/>
      <c r="BW31" s="623"/>
      <c r="BX31" s="624">
        <v>96.6</v>
      </c>
      <c r="BY31" s="623"/>
      <c r="BZ31" s="623"/>
      <c r="CA31" s="623"/>
      <c r="CB31" s="625"/>
      <c r="CD31" s="362"/>
      <c r="CE31" s="364"/>
      <c r="CF31" s="570" t="s">
        <v>321</v>
      </c>
      <c r="CG31" s="378"/>
      <c r="CH31" s="378"/>
      <c r="CI31" s="378"/>
      <c r="CJ31" s="378"/>
      <c r="CK31" s="378"/>
      <c r="CL31" s="378"/>
      <c r="CM31" s="378"/>
      <c r="CN31" s="378"/>
      <c r="CO31" s="378"/>
      <c r="CP31" s="378"/>
      <c r="CQ31" s="571"/>
      <c r="CR31" s="572">
        <v>47137</v>
      </c>
      <c r="CS31" s="573"/>
      <c r="CT31" s="573"/>
      <c r="CU31" s="573"/>
      <c r="CV31" s="573"/>
      <c r="CW31" s="573"/>
      <c r="CX31" s="573"/>
      <c r="CY31" s="574"/>
      <c r="CZ31" s="575">
        <v>0.4</v>
      </c>
      <c r="DA31" s="576"/>
      <c r="DB31" s="576"/>
      <c r="DC31" s="577"/>
      <c r="DD31" s="578">
        <v>46193</v>
      </c>
      <c r="DE31" s="573"/>
      <c r="DF31" s="573"/>
      <c r="DG31" s="573"/>
      <c r="DH31" s="573"/>
      <c r="DI31" s="573"/>
      <c r="DJ31" s="573"/>
      <c r="DK31" s="574"/>
      <c r="DL31" s="578">
        <v>46193</v>
      </c>
      <c r="DM31" s="573"/>
      <c r="DN31" s="573"/>
      <c r="DO31" s="573"/>
      <c r="DP31" s="573"/>
      <c r="DQ31" s="573"/>
      <c r="DR31" s="573"/>
      <c r="DS31" s="573"/>
      <c r="DT31" s="573"/>
      <c r="DU31" s="573"/>
      <c r="DV31" s="574"/>
      <c r="DW31" s="575">
        <v>0.7</v>
      </c>
      <c r="DX31" s="576"/>
      <c r="DY31" s="576"/>
      <c r="DZ31" s="576"/>
      <c r="EA31" s="576"/>
      <c r="EB31" s="576"/>
      <c r="EC31" s="604"/>
    </row>
    <row r="32" spans="2:133" ht="11.25" customHeight="1" x14ac:dyDescent="0.15">
      <c r="B32" s="570" t="s">
        <v>405</v>
      </c>
      <c r="C32" s="378"/>
      <c r="D32" s="378"/>
      <c r="E32" s="378"/>
      <c r="F32" s="378"/>
      <c r="G32" s="378"/>
      <c r="H32" s="378"/>
      <c r="I32" s="378"/>
      <c r="J32" s="378"/>
      <c r="K32" s="378"/>
      <c r="L32" s="378"/>
      <c r="M32" s="378"/>
      <c r="N32" s="378"/>
      <c r="O32" s="378"/>
      <c r="P32" s="378"/>
      <c r="Q32" s="571"/>
      <c r="R32" s="572">
        <v>810612</v>
      </c>
      <c r="S32" s="331"/>
      <c r="T32" s="331"/>
      <c r="U32" s="331"/>
      <c r="V32" s="331"/>
      <c r="W32" s="331"/>
      <c r="X32" s="331"/>
      <c r="Y32" s="585"/>
      <c r="Z32" s="605">
        <v>7</v>
      </c>
      <c r="AA32" s="605"/>
      <c r="AB32" s="605"/>
      <c r="AC32" s="605"/>
      <c r="AD32" s="606" t="s">
        <v>205</v>
      </c>
      <c r="AE32" s="606"/>
      <c r="AF32" s="606"/>
      <c r="AG32" s="606"/>
      <c r="AH32" s="606"/>
      <c r="AI32" s="606"/>
      <c r="AJ32" s="606"/>
      <c r="AK32" s="606"/>
      <c r="AL32" s="575" t="s">
        <v>205</v>
      </c>
      <c r="AM32" s="319"/>
      <c r="AN32" s="319"/>
      <c r="AO32" s="607"/>
      <c r="AP32" s="566"/>
      <c r="AQ32" s="427"/>
      <c r="AR32" s="427"/>
      <c r="AS32" s="427"/>
      <c r="AT32" s="568"/>
      <c r="AU32" s="1" t="s">
        <v>250</v>
      </c>
      <c r="AX32" s="570" t="s">
        <v>380</v>
      </c>
      <c r="AY32" s="378"/>
      <c r="AZ32" s="378"/>
      <c r="BA32" s="378"/>
      <c r="BB32" s="378"/>
      <c r="BC32" s="378"/>
      <c r="BD32" s="378"/>
      <c r="BE32" s="378"/>
      <c r="BF32" s="571"/>
      <c r="BG32" s="618">
        <v>99.4</v>
      </c>
      <c r="BH32" s="573"/>
      <c r="BI32" s="573"/>
      <c r="BJ32" s="573"/>
      <c r="BK32" s="573"/>
      <c r="BL32" s="573"/>
      <c r="BM32" s="319">
        <v>98.3</v>
      </c>
      <c r="BN32" s="573"/>
      <c r="BO32" s="573"/>
      <c r="BP32" s="573"/>
      <c r="BQ32" s="602"/>
      <c r="BR32" s="618">
        <v>99.3</v>
      </c>
      <c r="BS32" s="573"/>
      <c r="BT32" s="573"/>
      <c r="BU32" s="573"/>
      <c r="BV32" s="573"/>
      <c r="BW32" s="573"/>
      <c r="BX32" s="319">
        <v>98.3</v>
      </c>
      <c r="BY32" s="573"/>
      <c r="BZ32" s="573"/>
      <c r="CA32" s="573"/>
      <c r="CB32" s="602"/>
      <c r="CD32" s="365"/>
      <c r="CE32" s="367"/>
      <c r="CF32" s="570" t="s">
        <v>407</v>
      </c>
      <c r="CG32" s="378"/>
      <c r="CH32" s="378"/>
      <c r="CI32" s="378"/>
      <c r="CJ32" s="378"/>
      <c r="CK32" s="378"/>
      <c r="CL32" s="378"/>
      <c r="CM32" s="378"/>
      <c r="CN32" s="378"/>
      <c r="CO32" s="378"/>
      <c r="CP32" s="378"/>
      <c r="CQ32" s="571"/>
      <c r="CR32" s="572" t="s">
        <v>205</v>
      </c>
      <c r="CS32" s="331"/>
      <c r="CT32" s="331"/>
      <c r="CU32" s="331"/>
      <c r="CV32" s="331"/>
      <c r="CW32" s="331"/>
      <c r="CX32" s="331"/>
      <c r="CY32" s="585"/>
      <c r="CZ32" s="575" t="s">
        <v>205</v>
      </c>
      <c r="DA32" s="576"/>
      <c r="DB32" s="576"/>
      <c r="DC32" s="577"/>
      <c r="DD32" s="578" t="s">
        <v>205</v>
      </c>
      <c r="DE32" s="331"/>
      <c r="DF32" s="331"/>
      <c r="DG32" s="331"/>
      <c r="DH32" s="331"/>
      <c r="DI32" s="331"/>
      <c r="DJ32" s="331"/>
      <c r="DK32" s="585"/>
      <c r="DL32" s="578" t="s">
        <v>205</v>
      </c>
      <c r="DM32" s="331"/>
      <c r="DN32" s="331"/>
      <c r="DO32" s="331"/>
      <c r="DP32" s="331"/>
      <c r="DQ32" s="331"/>
      <c r="DR32" s="331"/>
      <c r="DS32" s="331"/>
      <c r="DT32" s="331"/>
      <c r="DU32" s="331"/>
      <c r="DV32" s="585"/>
      <c r="DW32" s="575" t="s">
        <v>205</v>
      </c>
      <c r="DX32" s="576"/>
      <c r="DY32" s="576"/>
      <c r="DZ32" s="576"/>
      <c r="EA32" s="576"/>
      <c r="EB32" s="576"/>
      <c r="EC32" s="604"/>
    </row>
    <row r="33" spans="2:133" ht="11.25" customHeight="1" x14ac:dyDescent="0.15">
      <c r="B33" s="570" t="s">
        <v>134</v>
      </c>
      <c r="C33" s="378"/>
      <c r="D33" s="378"/>
      <c r="E33" s="378"/>
      <c r="F33" s="378"/>
      <c r="G33" s="378"/>
      <c r="H33" s="378"/>
      <c r="I33" s="378"/>
      <c r="J33" s="378"/>
      <c r="K33" s="378"/>
      <c r="L33" s="378"/>
      <c r="M33" s="378"/>
      <c r="N33" s="378"/>
      <c r="O33" s="378"/>
      <c r="P33" s="378"/>
      <c r="Q33" s="571"/>
      <c r="R33" s="572">
        <v>106114</v>
      </c>
      <c r="S33" s="331"/>
      <c r="T33" s="331"/>
      <c r="U33" s="331"/>
      <c r="V33" s="331"/>
      <c r="W33" s="331"/>
      <c r="X33" s="331"/>
      <c r="Y33" s="585"/>
      <c r="Z33" s="605">
        <v>0.9</v>
      </c>
      <c r="AA33" s="605"/>
      <c r="AB33" s="605"/>
      <c r="AC33" s="605"/>
      <c r="AD33" s="606" t="s">
        <v>205</v>
      </c>
      <c r="AE33" s="606"/>
      <c r="AF33" s="606"/>
      <c r="AG33" s="606"/>
      <c r="AH33" s="606"/>
      <c r="AI33" s="606"/>
      <c r="AJ33" s="606"/>
      <c r="AK33" s="606"/>
      <c r="AL33" s="575" t="s">
        <v>205</v>
      </c>
      <c r="AM33" s="319"/>
      <c r="AN33" s="319"/>
      <c r="AO33" s="607"/>
      <c r="AP33" s="354"/>
      <c r="AQ33" s="355"/>
      <c r="AR33" s="355"/>
      <c r="AS33" s="355"/>
      <c r="AT33" s="569"/>
      <c r="AU33" s="43"/>
      <c r="AV33" s="43"/>
      <c r="AW33" s="43"/>
      <c r="AX33" s="550" t="s">
        <v>165</v>
      </c>
      <c r="AY33" s="551"/>
      <c r="AZ33" s="551"/>
      <c r="BA33" s="551"/>
      <c r="BB33" s="551"/>
      <c r="BC33" s="551"/>
      <c r="BD33" s="551"/>
      <c r="BE33" s="551"/>
      <c r="BF33" s="552"/>
      <c r="BG33" s="617">
        <v>99.3</v>
      </c>
      <c r="BH33" s="554"/>
      <c r="BI33" s="554"/>
      <c r="BJ33" s="554"/>
      <c r="BK33" s="554"/>
      <c r="BL33" s="554"/>
      <c r="BM33" s="598">
        <v>96.4</v>
      </c>
      <c r="BN33" s="554"/>
      <c r="BO33" s="554"/>
      <c r="BP33" s="554"/>
      <c r="BQ33" s="593"/>
      <c r="BR33" s="617">
        <v>99.1</v>
      </c>
      <c r="BS33" s="554"/>
      <c r="BT33" s="554"/>
      <c r="BU33" s="554"/>
      <c r="BV33" s="554"/>
      <c r="BW33" s="554"/>
      <c r="BX33" s="598">
        <v>95.5</v>
      </c>
      <c r="BY33" s="554"/>
      <c r="BZ33" s="554"/>
      <c r="CA33" s="554"/>
      <c r="CB33" s="593"/>
      <c r="CD33" s="570" t="s">
        <v>408</v>
      </c>
      <c r="CE33" s="378"/>
      <c r="CF33" s="378"/>
      <c r="CG33" s="378"/>
      <c r="CH33" s="378"/>
      <c r="CI33" s="378"/>
      <c r="CJ33" s="378"/>
      <c r="CK33" s="378"/>
      <c r="CL33" s="378"/>
      <c r="CM33" s="378"/>
      <c r="CN33" s="378"/>
      <c r="CO33" s="378"/>
      <c r="CP33" s="378"/>
      <c r="CQ33" s="571"/>
      <c r="CR33" s="572">
        <v>5981340</v>
      </c>
      <c r="CS33" s="573"/>
      <c r="CT33" s="573"/>
      <c r="CU33" s="573"/>
      <c r="CV33" s="573"/>
      <c r="CW33" s="573"/>
      <c r="CX33" s="573"/>
      <c r="CY33" s="574"/>
      <c r="CZ33" s="575">
        <v>51.9</v>
      </c>
      <c r="DA33" s="576"/>
      <c r="DB33" s="576"/>
      <c r="DC33" s="577"/>
      <c r="DD33" s="578">
        <v>4602427</v>
      </c>
      <c r="DE33" s="573"/>
      <c r="DF33" s="573"/>
      <c r="DG33" s="573"/>
      <c r="DH33" s="573"/>
      <c r="DI33" s="573"/>
      <c r="DJ33" s="573"/>
      <c r="DK33" s="574"/>
      <c r="DL33" s="578">
        <v>2892854</v>
      </c>
      <c r="DM33" s="573"/>
      <c r="DN33" s="573"/>
      <c r="DO33" s="573"/>
      <c r="DP33" s="573"/>
      <c r="DQ33" s="573"/>
      <c r="DR33" s="573"/>
      <c r="DS33" s="573"/>
      <c r="DT33" s="573"/>
      <c r="DU33" s="573"/>
      <c r="DV33" s="574"/>
      <c r="DW33" s="575">
        <v>41.9</v>
      </c>
      <c r="DX33" s="576"/>
      <c r="DY33" s="576"/>
      <c r="DZ33" s="576"/>
      <c r="EA33" s="576"/>
      <c r="EB33" s="576"/>
      <c r="EC33" s="604"/>
    </row>
    <row r="34" spans="2:133" ht="11.25" customHeight="1" x14ac:dyDescent="0.15">
      <c r="B34" s="570" t="s">
        <v>152</v>
      </c>
      <c r="C34" s="378"/>
      <c r="D34" s="378"/>
      <c r="E34" s="378"/>
      <c r="F34" s="378"/>
      <c r="G34" s="378"/>
      <c r="H34" s="378"/>
      <c r="I34" s="378"/>
      <c r="J34" s="378"/>
      <c r="K34" s="378"/>
      <c r="L34" s="378"/>
      <c r="M34" s="378"/>
      <c r="N34" s="378"/>
      <c r="O34" s="378"/>
      <c r="P34" s="378"/>
      <c r="Q34" s="571"/>
      <c r="R34" s="572">
        <v>377545</v>
      </c>
      <c r="S34" s="331"/>
      <c r="T34" s="331"/>
      <c r="U34" s="331"/>
      <c r="V34" s="331"/>
      <c r="W34" s="331"/>
      <c r="X34" s="331"/>
      <c r="Y34" s="585"/>
      <c r="Z34" s="605">
        <v>3.3</v>
      </c>
      <c r="AA34" s="605"/>
      <c r="AB34" s="605"/>
      <c r="AC34" s="605"/>
      <c r="AD34" s="606" t="s">
        <v>205</v>
      </c>
      <c r="AE34" s="606"/>
      <c r="AF34" s="606"/>
      <c r="AG34" s="606"/>
      <c r="AH34" s="606"/>
      <c r="AI34" s="606"/>
      <c r="AJ34" s="606"/>
      <c r="AK34" s="606"/>
      <c r="AL34" s="575" t="s">
        <v>205</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411</v>
      </c>
      <c r="CE34" s="378"/>
      <c r="CF34" s="378"/>
      <c r="CG34" s="378"/>
      <c r="CH34" s="378"/>
      <c r="CI34" s="378"/>
      <c r="CJ34" s="378"/>
      <c r="CK34" s="378"/>
      <c r="CL34" s="378"/>
      <c r="CM34" s="378"/>
      <c r="CN34" s="378"/>
      <c r="CO34" s="378"/>
      <c r="CP34" s="378"/>
      <c r="CQ34" s="571"/>
      <c r="CR34" s="572">
        <v>1563514</v>
      </c>
      <c r="CS34" s="331"/>
      <c r="CT34" s="331"/>
      <c r="CU34" s="331"/>
      <c r="CV34" s="331"/>
      <c r="CW34" s="331"/>
      <c r="CX34" s="331"/>
      <c r="CY34" s="585"/>
      <c r="CZ34" s="575">
        <v>13.6</v>
      </c>
      <c r="DA34" s="576"/>
      <c r="DB34" s="576"/>
      <c r="DC34" s="577"/>
      <c r="DD34" s="578">
        <v>869691</v>
      </c>
      <c r="DE34" s="331"/>
      <c r="DF34" s="331"/>
      <c r="DG34" s="331"/>
      <c r="DH34" s="331"/>
      <c r="DI34" s="331"/>
      <c r="DJ34" s="331"/>
      <c r="DK34" s="585"/>
      <c r="DL34" s="578">
        <v>659699</v>
      </c>
      <c r="DM34" s="331"/>
      <c r="DN34" s="331"/>
      <c r="DO34" s="331"/>
      <c r="DP34" s="331"/>
      <c r="DQ34" s="331"/>
      <c r="DR34" s="331"/>
      <c r="DS34" s="331"/>
      <c r="DT34" s="331"/>
      <c r="DU34" s="331"/>
      <c r="DV34" s="585"/>
      <c r="DW34" s="575">
        <v>9.6</v>
      </c>
      <c r="DX34" s="576"/>
      <c r="DY34" s="576"/>
      <c r="DZ34" s="576"/>
      <c r="EA34" s="576"/>
      <c r="EB34" s="576"/>
      <c r="EC34" s="604"/>
    </row>
    <row r="35" spans="2:133" ht="11.25" customHeight="1" x14ac:dyDescent="0.15">
      <c r="B35" s="570" t="s">
        <v>413</v>
      </c>
      <c r="C35" s="378"/>
      <c r="D35" s="378"/>
      <c r="E35" s="378"/>
      <c r="F35" s="378"/>
      <c r="G35" s="378"/>
      <c r="H35" s="378"/>
      <c r="I35" s="378"/>
      <c r="J35" s="378"/>
      <c r="K35" s="378"/>
      <c r="L35" s="378"/>
      <c r="M35" s="378"/>
      <c r="N35" s="378"/>
      <c r="O35" s="378"/>
      <c r="P35" s="378"/>
      <c r="Q35" s="571"/>
      <c r="R35" s="572">
        <v>628208</v>
      </c>
      <c r="S35" s="331"/>
      <c r="T35" s="331"/>
      <c r="U35" s="331"/>
      <c r="V35" s="331"/>
      <c r="W35" s="331"/>
      <c r="X35" s="331"/>
      <c r="Y35" s="585"/>
      <c r="Z35" s="605">
        <v>5.4</v>
      </c>
      <c r="AA35" s="605"/>
      <c r="AB35" s="605"/>
      <c r="AC35" s="605"/>
      <c r="AD35" s="606" t="s">
        <v>205</v>
      </c>
      <c r="AE35" s="606"/>
      <c r="AF35" s="606"/>
      <c r="AG35" s="606"/>
      <c r="AH35" s="606"/>
      <c r="AI35" s="606"/>
      <c r="AJ35" s="606"/>
      <c r="AK35" s="606"/>
      <c r="AL35" s="575" t="s">
        <v>205</v>
      </c>
      <c r="AM35" s="319"/>
      <c r="AN35" s="319"/>
      <c r="AO35" s="607"/>
      <c r="AP35" s="16"/>
      <c r="AQ35" s="485" t="s">
        <v>414</v>
      </c>
      <c r="AR35" s="486"/>
      <c r="AS35" s="486"/>
      <c r="AT35" s="486"/>
      <c r="AU35" s="486"/>
      <c r="AV35" s="486"/>
      <c r="AW35" s="486"/>
      <c r="AX35" s="486"/>
      <c r="AY35" s="486"/>
      <c r="AZ35" s="486"/>
      <c r="BA35" s="486"/>
      <c r="BB35" s="486"/>
      <c r="BC35" s="486"/>
      <c r="BD35" s="486"/>
      <c r="BE35" s="486"/>
      <c r="BF35" s="528"/>
      <c r="BG35" s="485" t="s">
        <v>213</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415</v>
      </c>
      <c r="CE35" s="378"/>
      <c r="CF35" s="378"/>
      <c r="CG35" s="378"/>
      <c r="CH35" s="378"/>
      <c r="CI35" s="378"/>
      <c r="CJ35" s="378"/>
      <c r="CK35" s="378"/>
      <c r="CL35" s="378"/>
      <c r="CM35" s="378"/>
      <c r="CN35" s="378"/>
      <c r="CO35" s="378"/>
      <c r="CP35" s="378"/>
      <c r="CQ35" s="571"/>
      <c r="CR35" s="572">
        <v>21246</v>
      </c>
      <c r="CS35" s="573"/>
      <c r="CT35" s="573"/>
      <c r="CU35" s="573"/>
      <c r="CV35" s="573"/>
      <c r="CW35" s="573"/>
      <c r="CX35" s="573"/>
      <c r="CY35" s="574"/>
      <c r="CZ35" s="575">
        <v>0.2</v>
      </c>
      <c r="DA35" s="576"/>
      <c r="DB35" s="576"/>
      <c r="DC35" s="577"/>
      <c r="DD35" s="578">
        <v>14266</v>
      </c>
      <c r="DE35" s="573"/>
      <c r="DF35" s="573"/>
      <c r="DG35" s="573"/>
      <c r="DH35" s="573"/>
      <c r="DI35" s="573"/>
      <c r="DJ35" s="573"/>
      <c r="DK35" s="574"/>
      <c r="DL35" s="578">
        <v>4752</v>
      </c>
      <c r="DM35" s="573"/>
      <c r="DN35" s="573"/>
      <c r="DO35" s="573"/>
      <c r="DP35" s="573"/>
      <c r="DQ35" s="573"/>
      <c r="DR35" s="573"/>
      <c r="DS35" s="573"/>
      <c r="DT35" s="573"/>
      <c r="DU35" s="573"/>
      <c r="DV35" s="574"/>
      <c r="DW35" s="575">
        <v>0.1</v>
      </c>
      <c r="DX35" s="576"/>
      <c r="DY35" s="576"/>
      <c r="DZ35" s="576"/>
      <c r="EA35" s="576"/>
      <c r="EB35" s="576"/>
      <c r="EC35" s="604"/>
    </row>
    <row r="36" spans="2:133" ht="11.25" customHeight="1" x14ac:dyDescent="0.15">
      <c r="B36" s="570" t="s">
        <v>381</v>
      </c>
      <c r="C36" s="378"/>
      <c r="D36" s="378"/>
      <c r="E36" s="378"/>
      <c r="F36" s="378"/>
      <c r="G36" s="378"/>
      <c r="H36" s="378"/>
      <c r="I36" s="378"/>
      <c r="J36" s="378"/>
      <c r="K36" s="378"/>
      <c r="L36" s="378"/>
      <c r="M36" s="378"/>
      <c r="N36" s="378"/>
      <c r="O36" s="378"/>
      <c r="P36" s="378"/>
      <c r="Q36" s="571"/>
      <c r="R36" s="572">
        <v>285475</v>
      </c>
      <c r="S36" s="331"/>
      <c r="T36" s="331"/>
      <c r="U36" s="331"/>
      <c r="V36" s="331"/>
      <c r="W36" s="331"/>
      <c r="X36" s="331"/>
      <c r="Y36" s="585"/>
      <c r="Z36" s="605">
        <v>2.5</v>
      </c>
      <c r="AA36" s="605"/>
      <c r="AB36" s="605"/>
      <c r="AC36" s="605"/>
      <c r="AD36" s="606" t="s">
        <v>205</v>
      </c>
      <c r="AE36" s="606"/>
      <c r="AF36" s="606"/>
      <c r="AG36" s="606"/>
      <c r="AH36" s="606"/>
      <c r="AI36" s="606"/>
      <c r="AJ36" s="606"/>
      <c r="AK36" s="606"/>
      <c r="AL36" s="575" t="s">
        <v>205</v>
      </c>
      <c r="AM36" s="319"/>
      <c r="AN36" s="319"/>
      <c r="AO36" s="607"/>
      <c r="AP36" s="16"/>
      <c r="AQ36" s="608" t="s">
        <v>397</v>
      </c>
      <c r="AR36" s="609"/>
      <c r="AS36" s="609"/>
      <c r="AT36" s="609"/>
      <c r="AU36" s="609"/>
      <c r="AV36" s="609"/>
      <c r="AW36" s="609"/>
      <c r="AX36" s="609"/>
      <c r="AY36" s="610"/>
      <c r="AZ36" s="611">
        <v>2265765</v>
      </c>
      <c r="BA36" s="612"/>
      <c r="BB36" s="612"/>
      <c r="BC36" s="612"/>
      <c r="BD36" s="612"/>
      <c r="BE36" s="612"/>
      <c r="BF36" s="613"/>
      <c r="BG36" s="614" t="s">
        <v>418</v>
      </c>
      <c r="BH36" s="615"/>
      <c r="BI36" s="615"/>
      <c r="BJ36" s="615"/>
      <c r="BK36" s="615"/>
      <c r="BL36" s="615"/>
      <c r="BM36" s="615"/>
      <c r="BN36" s="615"/>
      <c r="BO36" s="615"/>
      <c r="BP36" s="615"/>
      <c r="BQ36" s="615"/>
      <c r="BR36" s="615"/>
      <c r="BS36" s="615"/>
      <c r="BT36" s="615"/>
      <c r="BU36" s="616"/>
      <c r="BV36" s="611">
        <v>4241</v>
      </c>
      <c r="BW36" s="612"/>
      <c r="BX36" s="612"/>
      <c r="BY36" s="612"/>
      <c r="BZ36" s="612"/>
      <c r="CA36" s="612"/>
      <c r="CB36" s="613"/>
      <c r="CD36" s="570" t="s">
        <v>32</v>
      </c>
      <c r="CE36" s="378"/>
      <c r="CF36" s="378"/>
      <c r="CG36" s="378"/>
      <c r="CH36" s="378"/>
      <c r="CI36" s="378"/>
      <c r="CJ36" s="378"/>
      <c r="CK36" s="378"/>
      <c r="CL36" s="378"/>
      <c r="CM36" s="378"/>
      <c r="CN36" s="378"/>
      <c r="CO36" s="378"/>
      <c r="CP36" s="378"/>
      <c r="CQ36" s="571"/>
      <c r="CR36" s="572">
        <v>2336662</v>
      </c>
      <c r="CS36" s="331"/>
      <c r="CT36" s="331"/>
      <c r="CU36" s="331"/>
      <c r="CV36" s="331"/>
      <c r="CW36" s="331"/>
      <c r="CX36" s="331"/>
      <c r="CY36" s="585"/>
      <c r="CZ36" s="575">
        <v>20.3</v>
      </c>
      <c r="DA36" s="576"/>
      <c r="DB36" s="576"/>
      <c r="DC36" s="577"/>
      <c r="DD36" s="578">
        <v>1824458</v>
      </c>
      <c r="DE36" s="331"/>
      <c r="DF36" s="331"/>
      <c r="DG36" s="331"/>
      <c r="DH36" s="331"/>
      <c r="DI36" s="331"/>
      <c r="DJ36" s="331"/>
      <c r="DK36" s="585"/>
      <c r="DL36" s="578">
        <v>1044594</v>
      </c>
      <c r="DM36" s="331"/>
      <c r="DN36" s="331"/>
      <c r="DO36" s="331"/>
      <c r="DP36" s="331"/>
      <c r="DQ36" s="331"/>
      <c r="DR36" s="331"/>
      <c r="DS36" s="331"/>
      <c r="DT36" s="331"/>
      <c r="DU36" s="331"/>
      <c r="DV36" s="585"/>
      <c r="DW36" s="575">
        <v>15.1</v>
      </c>
      <c r="DX36" s="576"/>
      <c r="DY36" s="576"/>
      <c r="DZ36" s="576"/>
      <c r="EA36" s="576"/>
      <c r="EB36" s="576"/>
      <c r="EC36" s="604"/>
    </row>
    <row r="37" spans="2:133" ht="11.25" customHeight="1" x14ac:dyDescent="0.15">
      <c r="B37" s="570" t="s">
        <v>409</v>
      </c>
      <c r="C37" s="378"/>
      <c r="D37" s="378"/>
      <c r="E37" s="378"/>
      <c r="F37" s="378"/>
      <c r="G37" s="378"/>
      <c r="H37" s="378"/>
      <c r="I37" s="378"/>
      <c r="J37" s="378"/>
      <c r="K37" s="378"/>
      <c r="L37" s="378"/>
      <c r="M37" s="378"/>
      <c r="N37" s="378"/>
      <c r="O37" s="378"/>
      <c r="P37" s="378"/>
      <c r="Q37" s="571"/>
      <c r="R37" s="572">
        <v>196370</v>
      </c>
      <c r="S37" s="331"/>
      <c r="T37" s="331"/>
      <c r="U37" s="331"/>
      <c r="V37" s="331"/>
      <c r="W37" s="331"/>
      <c r="X37" s="331"/>
      <c r="Y37" s="585"/>
      <c r="Z37" s="605">
        <v>1.7</v>
      </c>
      <c r="AA37" s="605"/>
      <c r="AB37" s="605"/>
      <c r="AC37" s="605"/>
      <c r="AD37" s="606">
        <v>87</v>
      </c>
      <c r="AE37" s="606"/>
      <c r="AF37" s="606"/>
      <c r="AG37" s="606"/>
      <c r="AH37" s="606"/>
      <c r="AI37" s="606"/>
      <c r="AJ37" s="606"/>
      <c r="AK37" s="606"/>
      <c r="AL37" s="575">
        <v>0</v>
      </c>
      <c r="AM37" s="319"/>
      <c r="AN37" s="319"/>
      <c r="AO37" s="607"/>
      <c r="AQ37" s="600" t="s">
        <v>313</v>
      </c>
      <c r="AR37" s="436"/>
      <c r="AS37" s="436"/>
      <c r="AT37" s="436"/>
      <c r="AU37" s="436"/>
      <c r="AV37" s="436"/>
      <c r="AW37" s="436"/>
      <c r="AX37" s="436"/>
      <c r="AY37" s="601"/>
      <c r="AZ37" s="572">
        <v>579016</v>
      </c>
      <c r="BA37" s="331"/>
      <c r="BB37" s="331"/>
      <c r="BC37" s="331"/>
      <c r="BD37" s="573"/>
      <c r="BE37" s="573"/>
      <c r="BF37" s="602"/>
      <c r="BG37" s="570" t="s">
        <v>420</v>
      </c>
      <c r="BH37" s="378"/>
      <c r="BI37" s="378"/>
      <c r="BJ37" s="378"/>
      <c r="BK37" s="378"/>
      <c r="BL37" s="378"/>
      <c r="BM37" s="378"/>
      <c r="BN37" s="378"/>
      <c r="BO37" s="378"/>
      <c r="BP37" s="378"/>
      <c r="BQ37" s="378"/>
      <c r="BR37" s="378"/>
      <c r="BS37" s="378"/>
      <c r="BT37" s="378"/>
      <c r="BU37" s="571"/>
      <c r="BV37" s="572">
        <v>-11271</v>
      </c>
      <c r="BW37" s="331"/>
      <c r="BX37" s="331"/>
      <c r="BY37" s="331"/>
      <c r="BZ37" s="331"/>
      <c r="CA37" s="331"/>
      <c r="CB37" s="603"/>
      <c r="CD37" s="570" t="s">
        <v>164</v>
      </c>
      <c r="CE37" s="378"/>
      <c r="CF37" s="378"/>
      <c r="CG37" s="378"/>
      <c r="CH37" s="378"/>
      <c r="CI37" s="378"/>
      <c r="CJ37" s="378"/>
      <c r="CK37" s="378"/>
      <c r="CL37" s="378"/>
      <c r="CM37" s="378"/>
      <c r="CN37" s="378"/>
      <c r="CO37" s="378"/>
      <c r="CP37" s="378"/>
      <c r="CQ37" s="571"/>
      <c r="CR37" s="572">
        <v>643182</v>
      </c>
      <c r="CS37" s="573"/>
      <c r="CT37" s="573"/>
      <c r="CU37" s="573"/>
      <c r="CV37" s="573"/>
      <c r="CW37" s="573"/>
      <c r="CX37" s="573"/>
      <c r="CY37" s="574"/>
      <c r="CZ37" s="575">
        <v>5.6</v>
      </c>
      <c r="DA37" s="576"/>
      <c r="DB37" s="576"/>
      <c r="DC37" s="577"/>
      <c r="DD37" s="578">
        <v>622182</v>
      </c>
      <c r="DE37" s="573"/>
      <c r="DF37" s="573"/>
      <c r="DG37" s="573"/>
      <c r="DH37" s="573"/>
      <c r="DI37" s="573"/>
      <c r="DJ37" s="573"/>
      <c r="DK37" s="574"/>
      <c r="DL37" s="578">
        <v>524574</v>
      </c>
      <c r="DM37" s="573"/>
      <c r="DN37" s="573"/>
      <c r="DO37" s="573"/>
      <c r="DP37" s="573"/>
      <c r="DQ37" s="573"/>
      <c r="DR37" s="573"/>
      <c r="DS37" s="573"/>
      <c r="DT37" s="573"/>
      <c r="DU37" s="573"/>
      <c r="DV37" s="574"/>
      <c r="DW37" s="575">
        <v>7.6</v>
      </c>
      <c r="DX37" s="576"/>
      <c r="DY37" s="576"/>
      <c r="DZ37" s="576"/>
      <c r="EA37" s="576"/>
      <c r="EB37" s="576"/>
      <c r="EC37" s="604"/>
    </row>
    <row r="38" spans="2:133" ht="11.25" customHeight="1" x14ac:dyDescent="0.15">
      <c r="B38" s="570" t="s">
        <v>421</v>
      </c>
      <c r="C38" s="378"/>
      <c r="D38" s="378"/>
      <c r="E38" s="378"/>
      <c r="F38" s="378"/>
      <c r="G38" s="378"/>
      <c r="H38" s="378"/>
      <c r="I38" s="378"/>
      <c r="J38" s="378"/>
      <c r="K38" s="378"/>
      <c r="L38" s="378"/>
      <c r="M38" s="378"/>
      <c r="N38" s="378"/>
      <c r="O38" s="378"/>
      <c r="P38" s="378"/>
      <c r="Q38" s="571"/>
      <c r="R38" s="572">
        <v>576100</v>
      </c>
      <c r="S38" s="331"/>
      <c r="T38" s="331"/>
      <c r="U38" s="331"/>
      <c r="V38" s="331"/>
      <c r="W38" s="331"/>
      <c r="X38" s="331"/>
      <c r="Y38" s="585"/>
      <c r="Z38" s="605">
        <v>5</v>
      </c>
      <c r="AA38" s="605"/>
      <c r="AB38" s="605"/>
      <c r="AC38" s="605"/>
      <c r="AD38" s="606" t="s">
        <v>205</v>
      </c>
      <c r="AE38" s="606"/>
      <c r="AF38" s="606"/>
      <c r="AG38" s="606"/>
      <c r="AH38" s="606"/>
      <c r="AI38" s="606"/>
      <c r="AJ38" s="606"/>
      <c r="AK38" s="606"/>
      <c r="AL38" s="575" t="s">
        <v>205</v>
      </c>
      <c r="AM38" s="319"/>
      <c r="AN38" s="319"/>
      <c r="AO38" s="607"/>
      <c r="AQ38" s="600" t="s">
        <v>422</v>
      </c>
      <c r="AR38" s="436"/>
      <c r="AS38" s="436"/>
      <c r="AT38" s="436"/>
      <c r="AU38" s="436"/>
      <c r="AV38" s="436"/>
      <c r="AW38" s="436"/>
      <c r="AX38" s="436"/>
      <c r="AY38" s="601"/>
      <c r="AZ38" s="572">
        <v>506348</v>
      </c>
      <c r="BA38" s="331"/>
      <c r="BB38" s="331"/>
      <c r="BC38" s="331"/>
      <c r="BD38" s="573"/>
      <c r="BE38" s="573"/>
      <c r="BF38" s="602"/>
      <c r="BG38" s="570" t="s">
        <v>423</v>
      </c>
      <c r="BH38" s="378"/>
      <c r="BI38" s="378"/>
      <c r="BJ38" s="378"/>
      <c r="BK38" s="378"/>
      <c r="BL38" s="378"/>
      <c r="BM38" s="378"/>
      <c r="BN38" s="378"/>
      <c r="BO38" s="378"/>
      <c r="BP38" s="378"/>
      <c r="BQ38" s="378"/>
      <c r="BR38" s="378"/>
      <c r="BS38" s="378"/>
      <c r="BT38" s="378"/>
      <c r="BU38" s="571"/>
      <c r="BV38" s="572">
        <v>1980</v>
      </c>
      <c r="BW38" s="331"/>
      <c r="BX38" s="331"/>
      <c r="BY38" s="331"/>
      <c r="BZ38" s="331"/>
      <c r="CA38" s="331"/>
      <c r="CB38" s="603"/>
      <c r="CD38" s="570" t="s">
        <v>424</v>
      </c>
      <c r="CE38" s="378"/>
      <c r="CF38" s="378"/>
      <c r="CG38" s="378"/>
      <c r="CH38" s="378"/>
      <c r="CI38" s="378"/>
      <c r="CJ38" s="378"/>
      <c r="CK38" s="378"/>
      <c r="CL38" s="378"/>
      <c r="CM38" s="378"/>
      <c r="CN38" s="378"/>
      <c r="CO38" s="378"/>
      <c r="CP38" s="378"/>
      <c r="CQ38" s="571"/>
      <c r="CR38" s="572">
        <v>1355806</v>
      </c>
      <c r="CS38" s="331"/>
      <c r="CT38" s="331"/>
      <c r="CU38" s="331"/>
      <c r="CV38" s="331"/>
      <c r="CW38" s="331"/>
      <c r="CX38" s="331"/>
      <c r="CY38" s="585"/>
      <c r="CZ38" s="575">
        <v>11.8</v>
      </c>
      <c r="DA38" s="576"/>
      <c r="DB38" s="576"/>
      <c r="DC38" s="577"/>
      <c r="DD38" s="578">
        <v>1210942</v>
      </c>
      <c r="DE38" s="331"/>
      <c r="DF38" s="331"/>
      <c r="DG38" s="331"/>
      <c r="DH38" s="331"/>
      <c r="DI38" s="331"/>
      <c r="DJ38" s="331"/>
      <c r="DK38" s="585"/>
      <c r="DL38" s="578">
        <v>1057309</v>
      </c>
      <c r="DM38" s="331"/>
      <c r="DN38" s="331"/>
      <c r="DO38" s="331"/>
      <c r="DP38" s="331"/>
      <c r="DQ38" s="331"/>
      <c r="DR38" s="331"/>
      <c r="DS38" s="331"/>
      <c r="DT38" s="331"/>
      <c r="DU38" s="331"/>
      <c r="DV38" s="585"/>
      <c r="DW38" s="575">
        <v>15.3</v>
      </c>
      <c r="DX38" s="576"/>
      <c r="DY38" s="576"/>
      <c r="DZ38" s="576"/>
      <c r="EA38" s="576"/>
      <c r="EB38" s="576"/>
      <c r="EC38" s="604"/>
    </row>
    <row r="39" spans="2:133" ht="11.25" customHeight="1" x14ac:dyDescent="0.15">
      <c r="B39" s="570" t="s">
        <v>425</v>
      </c>
      <c r="C39" s="378"/>
      <c r="D39" s="378"/>
      <c r="E39" s="378"/>
      <c r="F39" s="378"/>
      <c r="G39" s="378"/>
      <c r="H39" s="378"/>
      <c r="I39" s="378"/>
      <c r="J39" s="378"/>
      <c r="K39" s="378"/>
      <c r="L39" s="378"/>
      <c r="M39" s="378"/>
      <c r="N39" s="378"/>
      <c r="O39" s="378"/>
      <c r="P39" s="378"/>
      <c r="Q39" s="571"/>
      <c r="R39" s="572" t="s">
        <v>205</v>
      </c>
      <c r="S39" s="331"/>
      <c r="T39" s="331"/>
      <c r="U39" s="331"/>
      <c r="V39" s="331"/>
      <c r="W39" s="331"/>
      <c r="X39" s="331"/>
      <c r="Y39" s="585"/>
      <c r="Z39" s="605" t="s">
        <v>205</v>
      </c>
      <c r="AA39" s="605"/>
      <c r="AB39" s="605"/>
      <c r="AC39" s="605"/>
      <c r="AD39" s="606" t="s">
        <v>205</v>
      </c>
      <c r="AE39" s="606"/>
      <c r="AF39" s="606"/>
      <c r="AG39" s="606"/>
      <c r="AH39" s="606"/>
      <c r="AI39" s="606"/>
      <c r="AJ39" s="606"/>
      <c r="AK39" s="606"/>
      <c r="AL39" s="575" t="s">
        <v>205</v>
      </c>
      <c r="AM39" s="319"/>
      <c r="AN39" s="319"/>
      <c r="AO39" s="607"/>
      <c r="AQ39" s="600" t="s">
        <v>426</v>
      </c>
      <c r="AR39" s="436"/>
      <c r="AS39" s="436"/>
      <c r="AT39" s="436"/>
      <c r="AU39" s="436"/>
      <c r="AV39" s="436"/>
      <c r="AW39" s="436"/>
      <c r="AX39" s="436"/>
      <c r="AY39" s="601"/>
      <c r="AZ39" s="572">
        <v>330943</v>
      </c>
      <c r="BA39" s="331"/>
      <c r="BB39" s="331"/>
      <c r="BC39" s="331"/>
      <c r="BD39" s="573"/>
      <c r="BE39" s="573"/>
      <c r="BF39" s="602"/>
      <c r="BG39" s="570" t="s">
        <v>342</v>
      </c>
      <c r="BH39" s="378"/>
      <c r="BI39" s="378"/>
      <c r="BJ39" s="378"/>
      <c r="BK39" s="378"/>
      <c r="BL39" s="378"/>
      <c r="BM39" s="378"/>
      <c r="BN39" s="378"/>
      <c r="BO39" s="378"/>
      <c r="BP39" s="378"/>
      <c r="BQ39" s="378"/>
      <c r="BR39" s="378"/>
      <c r="BS39" s="378"/>
      <c r="BT39" s="378"/>
      <c r="BU39" s="571"/>
      <c r="BV39" s="572">
        <v>2977</v>
      </c>
      <c r="BW39" s="331"/>
      <c r="BX39" s="331"/>
      <c r="BY39" s="331"/>
      <c r="BZ39" s="331"/>
      <c r="CA39" s="331"/>
      <c r="CB39" s="603"/>
      <c r="CD39" s="570" t="s">
        <v>433</v>
      </c>
      <c r="CE39" s="378"/>
      <c r="CF39" s="378"/>
      <c r="CG39" s="378"/>
      <c r="CH39" s="378"/>
      <c r="CI39" s="378"/>
      <c r="CJ39" s="378"/>
      <c r="CK39" s="378"/>
      <c r="CL39" s="378"/>
      <c r="CM39" s="378"/>
      <c r="CN39" s="378"/>
      <c r="CO39" s="378"/>
      <c r="CP39" s="378"/>
      <c r="CQ39" s="571"/>
      <c r="CR39" s="572">
        <v>546424</v>
      </c>
      <c r="CS39" s="573"/>
      <c r="CT39" s="573"/>
      <c r="CU39" s="573"/>
      <c r="CV39" s="573"/>
      <c r="CW39" s="573"/>
      <c r="CX39" s="573"/>
      <c r="CY39" s="574"/>
      <c r="CZ39" s="575">
        <v>4.7</v>
      </c>
      <c r="DA39" s="576"/>
      <c r="DB39" s="576"/>
      <c r="DC39" s="577"/>
      <c r="DD39" s="578">
        <v>533282</v>
      </c>
      <c r="DE39" s="573"/>
      <c r="DF39" s="573"/>
      <c r="DG39" s="573"/>
      <c r="DH39" s="573"/>
      <c r="DI39" s="573"/>
      <c r="DJ39" s="573"/>
      <c r="DK39" s="574"/>
      <c r="DL39" s="578" t="s">
        <v>205</v>
      </c>
      <c r="DM39" s="573"/>
      <c r="DN39" s="573"/>
      <c r="DO39" s="573"/>
      <c r="DP39" s="573"/>
      <c r="DQ39" s="573"/>
      <c r="DR39" s="573"/>
      <c r="DS39" s="573"/>
      <c r="DT39" s="573"/>
      <c r="DU39" s="573"/>
      <c r="DV39" s="574"/>
      <c r="DW39" s="575" t="s">
        <v>205</v>
      </c>
      <c r="DX39" s="576"/>
      <c r="DY39" s="576"/>
      <c r="DZ39" s="576"/>
      <c r="EA39" s="576"/>
      <c r="EB39" s="576"/>
      <c r="EC39" s="604"/>
    </row>
    <row r="40" spans="2:133" ht="11.25" customHeight="1" x14ac:dyDescent="0.15">
      <c r="B40" s="570" t="s">
        <v>434</v>
      </c>
      <c r="C40" s="378"/>
      <c r="D40" s="378"/>
      <c r="E40" s="378"/>
      <c r="F40" s="378"/>
      <c r="G40" s="378"/>
      <c r="H40" s="378"/>
      <c r="I40" s="378"/>
      <c r="J40" s="378"/>
      <c r="K40" s="378"/>
      <c r="L40" s="378"/>
      <c r="M40" s="378"/>
      <c r="N40" s="378"/>
      <c r="O40" s="378"/>
      <c r="P40" s="378"/>
      <c r="Q40" s="571"/>
      <c r="R40" s="572">
        <v>30800</v>
      </c>
      <c r="S40" s="331"/>
      <c r="T40" s="331"/>
      <c r="U40" s="331"/>
      <c r="V40" s="331"/>
      <c r="W40" s="331"/>
      <c r="X40" s="331"/>
      <c r="Y40" s="585"/>
      <c r="Z40" s="605">
        <v>0.3</v>
      </c>
      <c r="AA40" s="605"/>
      <c r="AB40" s="605"/>
      <c r="AC40" s="605"/>
      <c r="AD40" s="606" t="s">
        <v>205</v>
      </c>
      <c r="AE40" s="606"/>
      <c r="AF40" s="606"/>
      <c r="AG40" s="606"/>
      <c r="AH40" s="606"/>
      <c r="AI40" s="606"/>
      <c r="AJ40" s="606"/>
      <c r="AK40" s="606"/>
      <c r="AL40" s="575" t="s">
        <v>205</v>
      </c>
      <c r="AM40" s="319"/>
      <c r="AN40" s="319"/>
      <c r="AO40" s="607"/>
      <c r="AQ40" s="600" t="s">
        <v>436</v>
      </c>
      <c r="AR40" s="436"/>
      <c r="AS40" s="436"/>
      <c r="AT40" s="436"/>
      <c r="AU40" s="436"/>
      <c r="AV40" s="436"/>
      <c r="AW40" s="436"/>
      <c r="AX40" s="436"/>
      <c r="AY40" s="601"/>
      <c r="AZ40" s="572">
        <v>64900</v>
      </c>
      <c r="BA40" s="331"/>
      <c r="BB40" s="331"/>
      <c r="BC40" s="331"/>
      <c r="BD40" s="573"/>
      <c r="BE40" s="573"/>
      <c r="BF40" s="602"/>
      <c r="BG40" s="566" t="s">
        <v>437</v>
      </c>
      <c r="BH40" s="427"/>
      <c r="BI40" s="427"/>
      <c r="BJ40" s="427"/>
      <c r="BK40" s="427"/>
      <c r="BL40" s="7"/>
      <c r="BM40" s="378" t="s">
        <v>438</v>
      </c>
      <c r="BN40" s="378"/>
      <c r="BO40" s="378"/>
      <c r="BP40" s="378"/>
      <c r="BQ40" s="378"/>
      <c r="BR40" s="378"/>
      <c r="BS40" s="378"/>
      <c r="BT40" s="378"/>
      <c r="BU40" s="571"/>
      <c r="BV40" s="572">
        <v>88</v>
      </c>
      <c r="BW40" s="331"/>
      <c r="BX40" s="331"/>
      <c r="BY40" s="331"/>
      <c r="BZ40" s="331"/>
      <c r="CA40" s="331"/>
      <c r="CB40" s="603"/>
      <c r="CD40" s="570" t="s">
        <v>376</v>
      </c>
      <c r="CE40" s="378"/>
      <c r="CF40" s="378"/>
      <c r="CG40" s="378"/>
      <c r="CH40" s="378"/>
      <c r="CI40" s="378"/>
      <c r="CJ40" s="378"/>
      <c r="CK40" s="378"/>
      <c r="CL40" s="378"/>
      <c r="CM40" s="378"/>
      <c r="CN40" s="378"/>
      <c r="CO40" s="378"/>
      <c r="CP40" s="378"/>
      <c r="CQ40" s="571"/>
      <c r="CR40" s="572">
        <v>157688</v>
      </c>
      <c r="CS40" s="331"/>
      <c r="CT40" s="331"/>
      <c r="CU40" s="331"/>
      <c r="CV40" s="331"/>
      <c r="CW40" s="331"/>
      <c r="CX40" s="331"/>
      <c r="CY40" s="585"/>
      <c r="CZ40" s="575">
        <v>1.4</v>
      </c>
      <c r="DA40" s="576"/>
      <c r="DB40" s="576"/>
      <c r="DC40" s="577"/>
      <c r="DD40" s="578">
        <v>149788</v>
      </c>
      <c r="DE40" s="331"/>
      <c r="DF40" s="331"/>
      <c r="DG40" s="331"/>
      <c r="DH40" s="331"/>
      <c r="DI40" s="331"/>
      <c r="DJ40" s="331"/>
      <c r="DK40" s="585"/>
      <c r="DL40" s="578">
        <v>126500</v>
      </c>
      <c r="DM40" s="331"/>
      <c r="DN40" s="331"/>
      <c r="DO40" s="331"/>
      <c r="DP40" s="331"/>
      <c r="DQ40" s="331"/>
      <c r="DR40" s="331"/>
      <c r="DS40" s="331"/>
      <c r="DT40" s="331"/>
      <c r="DU40" s="331"/>
      <c r="DV40" s="585"/>
      <c r="DW40" s="575">
        <v>1.8</v>
      </c>
      <c r="DX40" s="576"/>
      <c r="DY40" s="576"/>
      <c r="DZ40" s="576"/>
      <c r="EA40" s="576"/>
      <c r="EB40" s="576"/>
      <c r="EC40" s="604"/>
    </row>
    <row r="41" spans="2:133" ht="11.25" customHeight="1" x14ac:dyDescent="0.15">
      <c r="B41" s="550" t="s">
        <v>435</v>
      </c>
      <c r="C41" s="551"/>
      <c r="D41" s="551"/>
      <c r="E41" s="551"/>
      <c r="F41" s="551"/>
      <c r="G41" s="551"/>
      <c r="H41" s="551"/>
      <c r="I41" s="551"/>
      <c r="J41" s="551"/>
      <c r="K41" s="551"/>
      <c r="L41" s="551"/>
      <c r="M41" s="551"/>
      <c r="N41" s="551"/>
      <c r="O41" s="551"/>
      <c r="P41" s="551"/>
      <c r="Q41" s="552"/>
      <c r="R41" s="553">
        <v>11589613</v>
      </c>
      <c r="S41" s="592"/>
      <c r="T41" s="592"/>
      <c r="U41" s="592"/>
      <c r="V41" s="592"/>
      <c r="W41" s="592"/>
      <c r="X41" s="592"/>
      <c r="Y41" s="595"/>
      <c r="Z41" s="596">
        <v>100</v>
      </c>
      <c r="AA41" s="596"/>
      <c r="AB41" s="596"/>
      <c r="AC41" s="596"/>
      <c r="AD41" s="597">
        <v>6870522</v>
      </c>
      <c r="AE41" s="597"/>
      <c r="AF41" s="597"/>
      <c r="AG41" s="597"/>
      <c r="AH41" s="597"/>
      <c r="AI41" s="597"/>
      <c r="AJ41" s="597"/>
      <c r="AK41" s="597"/>
      <c r="AL41" s="556">
        <v>100</v>
      </c>
      <c r="AM41" s="598"/>
      <c r="AN41" s="598"/>
      <c r="AO41" s="599"/>
      <c r="AQ41" s="600" t="s">
        <v>439</v>
      </c>
      <c r="AR41" s="436"/>
      <c r="AS41" s="436"/>
      <c r="AT41" s="436"/>
      <c r="AU41" s="436"/>
      <c r="AV41" s="436"/>
      <c r="AW41" s="436"/>
      <c r="AX41" s="436"/>
      <c r="AY41" s="601"/>
      <c r="AZ41" s="572">
        <v>131623</v>
      </c>
      <c r="BA41" s="331"/>
      <c r="BB41" s="331"/>
      <c r="BC41" s="331"/>
      <c r="BD41" s="573"/>
      <c r="BE41" s="573"/>
      <c r="BF41" s="602"/>
      <c r="BG41" s="566"/>
      <c r="BH41" s="427"/>
      <c r="BI41" s="427"/>
      <c r="BJ41" s="427"/>
      <c r="BK41" s="427"/>
      <c r="BL41" s="7"/>
      <c r="BM41" s="378" t="s">
        <v>347</v>
      </c>
      <c r="BN41" s="378"/>
      <c r="BO41" s="378"/>
      <c r="BP41" s="378"/>
      <c r="BQ41" s="378"/>
      <c r="BR41" s="378"/>
      <c r="BS41" s="378"/>
      <c r="BT41" s="378"/>
      <c r="BU41" s="571"/>
      <c r="BV41" s="572" t="s">
        <v>205</v>
      </c>
      <c r="BW41" s="331"/>
      <c r="BX41" s="331"/>
      <c r="BY41" s="331"/>
      <c r="BZ41" s="331"/>
      <c r="CA41" s="331"/>
      <c r="CB41" s="603"/>
      <c r="CD41" s="570" t="s">
        <v>287</v>
      </c>
      <c r="CE41" s="378"/>
      <c r="CF41" s="378"/>
      <c r="CG41" s="378"/>
      <c r="CH41" s="378"/>
      <c r="CI41" s="378"/>
      <c r="CJ41" s="378"/>
      <c r="CK41" s="378"/>
      <c r="CL41" s="378"/>
      <c r="CM41" s="378"/>
      <c r="CN41" s="378"/>
      <c r="CO41" s="378"/>
      <c r="CP41" s="378"/>
      <c r="CQ41" s="571"/>
      <c r="CR41" s="572" t="s">
        <v>205</v>
      </c>
      <c r="CS41" s="573"/>
      <c r="CT41" s="573"/>
      <c r="CU41" s="573"/>
      <c r="CV41" s="573"/>
      <c r="CW41" s="573"/>
      <c r="CX41" s="573"/>
      <c r="CY41" s="574"/>
      <c r="CZ41" s="575" t="s">
        <v>205</v>
      </c>
      <c r="DA41" s="576"/>
      <c r="DB41" s="576"/>
      <c r="DC41" s="577"/>
      <c r="DD41" s="578" t="s">
        <v>205</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440</v>
      </c>
      <c r="AR42" s="590"/>
      <c r="AS42" s="590"/>
      <c r="AT42" s="590"/>
      <c r="AU42" s="590"/>
      <c r="AV42" s="590"/>
      <c r="AW42" s="590"/>
      <c r="AX42" s="590"/>
      <c r="AY42" s="591"/>
      <c r="AZ42" s="553">
        <v>652935</v>
      </c>
      <c r="BA42" s="592"/>
      <c r="BB42" s="592"/>
      <c r="BC42" s="592"/>
      <c r="BD42" s="554"/>
      <c r="BE42" s="554"/>
      <c r="BF42" s="593"/>
      <c r="BG42" s="354"/>
      <c r="BH42" s="355"/>
      <c r="BI42" s="355"/>
      <c r="BJ42" s="355"/>
      <c r="BK42" s="355"/>
      <c r="BL42" s="20"/>
      <c r="BM42" s="551" t="s">
        <v>441</v>
      </c>
      <c r="BN42" s="551"/>
      <c r="BO42" s="551"/>
      <c r="BP42" s="551"/>
      <c r="BQ42" s="551"/>
      <c r="BR42" s="551"/>
      <c r="BS42" s="551"/>
      <c r="BT42" s="551"/>
      <c r="BU42" s="552"/>
      <c r="BV42" s="553">
        <v>437</v>
      </c>
      <c r="BW42" s="592"/>
      <c r="BX42" s="592"/>
      <c r="BY42" s="592"/>
      <c r="BZ42" s="592"/>
      <c r="CA42" s="592"/>
      <c r="CB42" s="594"/>
      <c r="CD42" s="570" t="s">
        <v>281</v>
      </c>
      <c r="CE42" s="378"/>
      <c r="CF42" s="378"/>
      <c r="CG42" s="378"/>
      <c r="CH42" s="378"/>
      <c r="CI42" s="378"/>
      <c r="CJ42" s="378"/>
      <c r="CK42" s="378"/>
      <c r="CL42" s="378"/>
      <c r="CM42" s="378"/>
      <c r="CN42" s="378"/>
      <c r="CO42" s="378"/>
      <c r="CP42" s="378"/>
      <c r="CQ42" s="571"/>
      <c r="CR42" s="572">
        <v>907671</v>
      </c>
      <c r="CS42" s="573"/>
      <c r="CT42" s="573"/>
      <c r="CU42" s="573"/>
      <c r="CV42" s="573"/>
      <c r="CW42" s="573"/>
      <c r="CX42" s="573"/>
      <c r="CY42" s="574"/>
      <c r="CZ42" s="575">
        <v>7.9</v>
      </c>
      <c r="DA42" s="576"/>
      <c r="DB42" s="576"/>
      <c r="DC42" s="577"/>
      <c r="DD42" s="578">
        <v>155260</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52</v>
      </c>
      <c r="CD43" s="570" t="s">
        <v>85</v>
      </c>
      <c r="CE43" s="378"/>
      <c r="CF43" s="378"/>
      <c r="CG43" s="378"/>
      <c r="CH43" s="378"/>
      <c r="CI43" s="378"/>
      <c r="CJ43" s="378"/>
      <c r="CK43" s="378"/>
      <c r="CL43" s="378"/>
      <c r="CM43" s="378"/>
      <c r="CN43" s="378"/>
      <c r="CO43" s="378"/>
      <c r="CP43" s="378"/>
      <c r="CQ43" s="571"/>
      <c r="CR43" s="572">
        <v>12812</v>
      </c>
      <c r="CS43" s="573"/>
      <c r="CT43" s="573"/>
      <c r="CU43" s="573"/>
      <c r="CV43" s="573"/>
      <c r="CW43" s="573"/>
      <c r="CX43" s="573"/>
      <c r="CY43" s="574"/>
      <c r="CZ43" s="575">
        <v>0.1</v>
      </c>
      <c r="DA43" s="576"/>
      <c r="DB43" s="576"/>
      <c r="DC43" s="577"/>
      <c r="DD43" s="578">
        <v>12812</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417</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9" t="s">
        <v>181</v>
      </c>
      <c r="CE44" s="361"/>
      <c r="CF44" s="570" t="s">
        <v>442</v>
      </c>
      <c r="CG44" s="378"/>
      <c r="CH44" s="378"/>
      <c r="CI44" s="378"/>
      <c r="CJ44" s="378"/>
      <c r="CK44" s="378"/>
      <c r="CL44" s="378"/>
      <c r="CM44" s="378"/>
      <c r="CN44" s="378"/>
      <c r="CO44" s="378"/>
      <c r="CP44" s="378"/>
      <c r="CQ44" s="571"/>
      <c r="CR44" s="572">
        <v>857518</v>
      </c>
      <c r="CS44" s="331"/>
      <c r="CT44" s="331"/>
      <c r="CU44" s="331"/>
      <c r="CV44" s="331"/>
      <c r="CW44" s="331"/>
      <c r="CX44" s="331"/>
      <c r="CY44" s="585"/>
      <c r="CZ44" s="575">
        <v>7.4</v>
      </c>
      <c r="DA44" s="319"/>
      <c r="DB44" s="319"/>
      <c r="DC44" s="586"/>
      <c r="DD44" s="578">
        <v>151138</v>
      </c>
      <c r="DE44" s="331"/>
      <c r="DF44" s="331"/>
      <c r="DG44" s="331"/>
      <c r="DH44" s="331"/>
      <c r="DI44" s="331"/>
      <c r="DJ44" s="331"/>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271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62"/>
      <c r="CE45" s="364"/>
      <c r="CF45" s="570" t="s">
        <v>443</v>
      </c>
      <c r="CG45" s="378"/>
      <c r="CH45" s="378"/>
      <c r="CI45" s="378"/>
      <c r="CJ45" s="378"/>
      <c r="CK45" s="378"/>
      <c r="CL45" s="378"/>
      <c r="CM45" s="378"/>
      <c r="CN45" s="378"/>
      <c r="CO45" s="378"/>
      <c r="CP45" s="378"/>
      <c r="CQ45" s="571"/>
      <c r="CR45" s="572">
        <v>291949</v>
      </c>
      <c r="CS45" s="573"/>
      <c r="CT45" s="573"/>
      <c r="CU45" s="573"/>
      <c r="CV45" s="573"/>
      <c r="CW45" s="573"/>
      <c r="CX45" s="573"/>
      <c r="CY45" s="574"/>
      <c r="CZ45" s="575">
        <v>2.5</v>
      </c>
      <c r="DA45" s="576"/>
      <c r="DB45" s="576"/>
      <c r="DC45" s="577"/>
      <c r="DD45" s="578">
        <v>19392</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62"/>
      <c r="CE46" s="364"/>
      <c r="CF46" s="570" t="s">
        <v>444</v>
      </c>
      <c r="CG46" s="378"/>
      <c r="CH46" s="378"/>
      <c r="CI46" s="378"/>
      <c r="CJ46" s="378"/>
      <c r="CK46" s="378"/>
      <c r="CL46" s="378"/>
      <c r="CM46" s="378"/>
      <c r="CN46" s="378"/>
      <c r="CO46" s="378"/>
      <c r="CP46" s="378"/>
      <c r="CQ46" s="571"/>
      <c r="CR46" s="572">
        <v>565569</v>
      </c>
      <c r="CS46" s="331"/>
      <c r="CT46" s="331"/>
      <c r="CU46" s="331"/>
      <c r="CV46" s="331"/>
      <c r="CW46" s="331"/>
      <c r="CX46" s="331"/>
      <c r="CY46" s="585"/>
      <c r="CZ46" s="575">
        <v>4.9000000000000004</v>
      </c>
      <c r="DA46" s="319"/>
      <c r="DB46" s="319"/>
      <c r="DC46" s="586"/>
      <c r="DD46" s="578">
        <v>131746</v>
      </c>
      <c r="DE46" s="331"/>
      <c r="DF46" s="331"/>
      <c r="DG46" s="331"/>
      <c r="DH46" s="331"/>
      <c r="DI46" s="331"/>
      <c r="DJ46" s="331"/>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62"/>
      <c r="CE47" s="364"/>
      <c r="CF47" s="570" t="s">
        <v>446</v>
      </c>
      <c r="CG47" s="378"/>
      <c r="CH47" s="378"/>
      <c r="CI47" s="378"/>
      <c r="CJ47" s="378"/>
      <c r="CK47" s="378"/>
      <c r="CL47" s="378"/>
      <c r="CM47" s="378"/>
      <c r="CN47" s="378"/>
      <c r="CO47" s="378"/>
      <c r="CP47" s="378"/>
      <c r="CQ47" s="571"/>
      <c r="CR47" s="572">
        <v>50153</v>
      </c>
      <c r="CS47" s="573"/>
      <c r="CT47" s="573"/>
      <c r="CU47" s="573"/>
      <c r="CV47" s="573"/>
      <c r="CW47" s="573"/>
      <c r="CX47" s="573"/>
      <c r="CY47" s="574"/>
      <c r="CZ47" s="575">
        <v>0.4</v>
      </c>
      <c r="DA47" s="576"/>
      <c r="DB47" s="576"/>
      <c r="DC47" s="577"/>
      <c r="DD47" s="578">
        <v>4122</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65"/>
      <c r="CE48" s="367"/>
      <c r="CF48" s="570" t="s">
        <v>447</v>
      </c>
      <c r="CG48" s="378"/>
      <c r="CH48" s="378"/>
      <c r="CI48" s="378"/>
      <c r="CJ48" s="378"/>
      <c r="CK48" s="378"/>
      <c r="CL48" s="378"/>
      <c r="CM48" s="378"/>
      <c r="CN48" s="378"/>
      <c r="CO48" s="378"/>
      <c r="CP48" s="378"/>
      <c r="CQ48" s="571"/>
      <c r="CR48" s="572" t="s">
        <v>205</v>
      </c>
      <c r="CS48" s="331"/>
      <c r="CT48" s="331"/>
      <c r="CU48" s="331"/>
      <c r="CV48" s="331"/>
      <c r="CW48" s="331"/>
      <c r="CX48" s="331"/>
      <c r="CY48" s="585"/>
      <c r="CZ48" s="575" t="s">
        <v>205</v>
      </c>
      <c r="DA48" s="319"/>
      <c r="DB48" s="319"/>
      <c r="DC48" s="586"/>
      <c r="DD48" s="578" t="s">
        <v>205</v>
      </c>
      <c r="DE48" s="331"/>
      <c r="DF48" s="331"/>
      <c r="DG48" s="331"/>
      <c r="DH48" s="331"/>
      <c r="DI48" s="331"/>
      <c r="DJ48" s="331"/>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197</v>
      </c>
      <c r="CE49" s="551"/>
      <c r="CF49" s="551"/>
      <c r="CG49" s="551"/>
      <c r="CH49" s="551"/>
      <c r="CI49" s="551"/>
      <c r="CJ49" s="551"/>
      <c r="CK49" s="551"/>
      <c r="CL49" s="551"/>
      <c r="CM49" s="551"/>
      <c r="CN49" s="551"/>
      <c r="CO49" s="551"/>
      <c r="CP49" s="551"/>
      <c r="CQ49" s="552"/>
      <c r="CR49" s="553">
        <v>11522795</v>
      </c>
      <c r="CS49" s="554"/>
      <c r="CT49" s="554"/>
      <c r="CU49" s="554"/>
      <c r="CV49" s="554"/>
      <c r="CW49" s="554"/>
      <c r="CX49" s="554"/>
      <c r="CY49" s="555"/>
      <c r="CZ49" s="556">
        <v>100</v>
      </c>
      <c r="DA49" s="557"/>
      <c r="DB49" s="557"/>
      <c r="DC49" s="558"/>
      <c r="DD49" s="559">
        <v>8739990</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o8Q4EaopSHUspDE5j8/hkykqVAbI4I83g2F40p4ky1n00qTFAQh28klkYOhh6pu9f7irtSO4CYipzTwsL0NWNw==" saltValue="mYTEp0duIalOwxwdxiUZ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301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305</v>
      </c>
      <c r="DK2" s="972"/>
      <c r="DL2" s="972"/>
      <c r="DM2" s="972"/>
      <c r="DN2" s="972"/>
      <c r="DO2" s="973"/>
      <c r="DP2" s="50"/>
      <c r="DQ2" s="971" t="s">
        <v>306</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448</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55" t="s">
        <v>449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67"/>
    </row>
    <row r="5" spans="1:131" s="47" customFormat="1" ht="26.25" customHeight="1" x14ac:dyDescent="0.15">
      <c r="A5" s="659" t="s">
        <v>450</v>
      </c>
      <c r="B5" s="660"/>
      <c r="C5" s="660"/>
      <c r="D5" s="660"/>
      <c r="E5" s="660"/>
      <c r="F5" s="660"/>
      <c r="G5" s="660"/>
      <c r="H5" s="660"/>
      <c r="I5" s="660"/>
      <c r="J5" s="660"/>
      <c r="K5" s="660"/>
      <c r="L5" s="660"/>
      <c r="M5" s="660"/>
      <c r="N5" s="660"/>
      <c r="O5" s="660"/>
      <c r="P5" s="661"/>
      <c r="Q5" s="651" t="s">
        <v>184</v>
      </c>
      <c r="R5" s="652"/>
      <c r="S5" s="652"/>
      <c r="T5" s="652"/>
      <c r="U5" s="653"/>
      <c r="V5" s="651" t="s">
        <v>451</v>
      </c>
      <c r="W5" s="652"/>
      <c r="X5" s="652"/>
      <c r="Y5" s="652"/>
      <c r="Z5" s="653"/>
      <c r="AA5" s="651" t="s">
        <v>453</v>
      </c>
      <c r="AB5" s="652"/>
      <c r="AC5" s="652"/>
      <c r="AD5" s="652"/>
      <c r="AE5" s="652"/>
      <c r="AF5" s="700" t="s">
        <v>182</v>
      </c>
      <c r="AG5" s="652"/>
      <c r="AH5" s="652"/>
      <c r="AI5" s="652"/>
      <c r="AJ5" s="657"/>
      <c r="AK5" s="652" t="s">
        <v>454</v>
      </c>
      <c r="AL5" s="652"/>
      <c r="AM5" s="652"/>
      <c r="AN5" s="652"/>
      <c r="AO5" s="653"/>
      <c r="AP5" s="651" t="s">
        <v>455</v>
      </c>
      <c r="AQ5" s="652"/>
      <c r="AR5" s="652"/>
      <c r="AS5" s="652"/>
      <c r="AT5" s="653"/>
      <c r="AU5" s="651" t="s">
        <v>458</v>
      </c>
      <c r="AV5" s="652"/>
      <c r="AW5" s="652"/>
      <c r="AX5" s="652"/>
      <c r="AY5" s="657"/>
      <c r="AZ5" s="56"/>
      <c r="BA5" s="56"/>
      <c r="BB5" s="56"/>
      <c r="BC5" s="56"/>
      <c r="BD5" s="56"/>
      <c r="BE5" s="67"/>
      <c r="BF5" s="67"/>
      <c r="BG5" s="67"/>
      <c r="BH5" s="67"/>
      <c r="BI5" s="67"/>
      <c r="BJ5" s="67"/>
      <c r="BK5" s="67"/>
      <c r="BL5" s="67"/>
      <c r="BM5" s="67"/>
      <c r="BN5" s="67"/>
      <c r="BO5" s="67"/>
      <c r="BP5" s="67"/>
      <c r="BQ5" s="659" t="s">
        <v>459</v>
      </c>
      <c r="BR5" s="660"/>
      <c r="BS5" s="660"/>
      <c r="BT5" s="660"/>
      <c r="BU5" s="660"/>
      <c r="BV5" s="660"/>
      <c r="BW5" s="660"/>
      <c r="BX5" s="660"/>
      <c r="BY5" s="660"/>
      <c r="BZ5" s="660"/>
      <c r="CA5" s="660"/>
      <c r="CB5" s="660"/>
      <c r="CC5" s="660"/>
      <c r="CD5" s="660"/>
      <c r="CE5" s="660"/>
      <c r="CF5" s="660"/>
      <c r="CG5" s="661"/>
      <c r="CH5" s="651" t="s">
        <v>374</v>
      </c>
      <c r="CI5" s="652"/>
      <c r="CJ5" s="652"/>
      <c r="CK5" s="652"/>
      <c r="CL5" s="653"/>
      <c r="CM5" s="651" t="s">
        <v>326</v>
      </c>
      <c r="CN5" s="652"/>
      <c r="CO5" s="652"/>
      <c r="CP5" s="652"/>
      <c r="CQ5" s="653"/>
      <c r="CR5" s="651" t="s">
        <v>236</v>
      </c>
      <c r="CS5" s="652"/>
      <c r="CT5" s="652"/>
      <c r="CU5" s="652"/>
      <c r="CV5" s="653"/>
      <c r="CW5" s="651" t="s">
        <v>53</v>
      </c>
      <c r="CX5" s="652"/>
      <c r="CY5" s="652"/>
      <c r="CZ5" s="652"/>
      <c r="DA5" s="653"/>
      <c r="DB5" s="651" t="s">
        <v>428</v>
      </c>
      <c r="DC5" s="652"/>
      <c r="DD5" s="652"/>
      <c r="DE5" s="652"/>
      <c r="DF5" s="653"/>
      <c r="DG5" s="983" t="s">
        <v>245</v>
      </c>
      <c r="DH5" s="984"/>
      <c r="DI5" s="984"/>
      <c r="DJ5" s="984"/>
      <c r="DK5" s="985"/>
      <c r="DL5" s="983" t="s">
        <v>460</v>
      </c>
      <c r="DM5" s="984"/>
      <c r="DN5" s="984"/>
      <c r="DO5" s="984"/>
      <c r="DP5" s="985"/>
      <c r="DQ5" s="651" t="s">
        <v>462</v>
      </c>
      <c r="DR5" s="652"/>
      <c r="DS5" s="652"/>
      <c r="DT5" s="652"/>
      <c r="DU5" s="653"/>
      <c r="DV5" s="651" t="s">
        <v>458</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701"/>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6" t="s">
        <v>264</v>
      </c>
      <c r="C7" s="927"/>
      <c r="D7" s="927"/>
      <c r="E7" s="927"/>
      <c r="F7" s="927"/>
      <c r="G7" s="927"/>
      <c r="H7" s="927"/>
      <c r="I7" s="927"/>
      <c r="J7" s="927"/>
      <c r="K7" s="927"/>
      <c r="L7" s="927"/>
      <c r="M7" s="927"/>
      <c r="N7" s="927"/>
      <c r="O7" s="927"/>
      <c r="P7" s="928"/>
      <c r="Q7" s="929">
        <v>11555</v>
      </c>
      <c r="R7" s="930"/>
      <c r="S7" s="930"/>
      <c r="T7" s="930"/>
      <c r="U7" s="930"/>
      <c r="V7" s="930">
        <v>11488</v>
      </c>
      <c r="W7" s="930"/>
      <c r="X7" s="930"/>
      <c r="Y7" s="930"/>
      <c r="Z7" s="930"/>
      <c r="AA7" s="930">
        <v>66</v>
      </c>
      <c r="AB7" s="930"/>
      <c r="AC7" s="930"/>
      <c r="AD7" s="930"/>
      <c r="AE7" s="974"/>
      <c r="AF7" s="975">
        <v>47</v>
      </c>
      <c r="AG7" s="976"/>
      <c r="AH7" s="976"/>
      <c r="AI7" s="976"/>
      <c r="AJ7" s="977"/>
      <c r="AK7" s="978">
        <v>625</v>
      </c>
      <c r="AL7" s="930"/>
      <c r="AM7" s="930"/>
      <c r="AN7" s="930"/>
      <c r="AO7" s="930"/>
      <c r="AP7" s="930">
        <v>14239</v>
      </c>
      <c r="AQ7" s="930"/>
      <c r="AR7" s="930"/>
      <c r="AS7" s="930"/>
      <c r="AT7" s="930"/>
      <c r="AU7" s="931"/>
      <c r="AV7" s="931"/>
      <c r="AW7" s="931"/>
      <c r="AX7" s="931"/>
      <c r="AY7" s="932"/>
      <c r="AZ7" s="56"/>
      <c r="BA7" s="56"/>
      <c r="BB7" s="56"/>
      <c r="BC7" s="56"/>
      <c r="BD7" s="56"/>
      <c r="BE7" s="67"/>
      <c r="BF7" s="67"/>
      <c r="BG7" s="67"/>
      <c r="BH7" s="67"/>
      <c r="BI7" s="67"/>
      <c r="BJ7" s="67"/>
      <c r="BK7" s="67"/>
      <c r="BL7" s="67"/>
      <c r="BM7" s="67"/>
      <c r="BN7" s="67"/>
      <c r="BO7" s="67"/>
      <c r="BP7" s="67"/>
      <c r="BQ7" s="51">
        <v>1</v>
      </c>
      <c r="BR7" s="71"/>
      <c r="BS7" s="926" t="s">
        <v>544</v>
      </c>
      <c r="BT7" s="927"/>
      <c r="BU7" s="927"/>
      <c r="BV7" s="927"/>
      <c r="BW7" s="927"/>
      <c r="BX7" s="927"/>
      <c r="BY7" s="927"/>
      <c r="BZ7" s="927"/>
      <c r="CA7" s="927"/>
      <c r="CB7" s="927"/>
      <c r="CC7" s="927"/>
      <c r="CD7" s="927"/>
      <c r="CE7" s="927"/>
      <c r="CF7" s="927"/>
      <c r="CG7" s="928"/>
      <c r="CH7" s="979">
        <v>7</v>
      </c>
      <c r="CI7" s="980"/>
      <c r="CJ7" s="980"/>
      <c r="CK7" s="980"/>
      <c r="CL7" s="981"/>
      <c r="CM7" s="979">
        <v>568</v>
      </c>
      <c r="CN7" s="980"/>
      <c r="CO7" s="980"/>
      <c r="CP7" s="980"/>
      <c r="CQ7" s="981"/>
      <c r="CR7" s="979">
        <v>303</v>
      </c>
      <c r="CS7" s="980"/>
      <c r="CT7" s="980"/>
      <c r="CU7" s="980"/>
      <c r="CV7" s="981"/>
      <c r="CW7" s="979" t="s">
        <v>205</v>
      </c>
      <c r="CX7" s="980"/>
      <c r="CY7" s="980"/>
      <c r="CZ7" s="980"/>
      <c r="DA7" s="981"/>
      <c r="DB7" s="979" t="s">
        <v>205</v>
      </c>
      <c r="DC7" s="980"/>
      <c r="DD7" s="980"/>
      <c r="DE7" s="980"/>
      <c r="DF7" s="981"/>
      <c r="DG7" s="979" t="s">
        <v>205</v>
      </c>
      <c r="DH7" s="980"/>
      <c r="DI7" s="980"/>
      <c r="DJ7" s="980"/>
      <c r="DK7" s="981"/>
      <c r="DL7" s="979" t="s">
        <v>205</v>
      </c>
      <c r="DM7" s="980"/>
      <c r="DN7" s="980"/>
      <c r="DO7" s="980"/>
      <c r="DP7" s="981"/>
      <c r="DQ7" s="979" t="s">
        <v>205</v>
      </c>
      <c r="DR7" s="980"/>
      <c r="DS7" s="980"/>
      <c r="DT7" s="980"/>
      <c r="DU7" s="981"/>
      <c r="DV7" s="926"/>
      <c r="DW7" s="927"/>
      <c r="DX7" s="927"/>
      <c r="DY7" s="927"/>
      <c r="DZ7" s="982"/>
      <c r="EA7" s="67"/>
    </row>
    <row r="8" spans="1:131" s="47" customFormat="1" ht="26.25" customHeight="1" x14ac:dyDescent="0.15">
      <c r="A8" s="52">
        <v>2</v>
      </c>
      <c r="B8" s="676" t="s">
        <v>300</v>
      </c>
      <c r="C8" s="677"/>
      <c r="D8" s="677"/>
      <c r="E8" s="677"/>
      <c r="F8" s="677"/>
      <c r="G8" s="677"/>
      <c r="H8" s="677"/>
      <c r="I8" s="677"/>
      <c r="J8" s="677"/>
      <c r="K8" s="677"/>
      <c r="L8" s="677"/>
      <c r="M8" s="677"/>
      <c r="N8" s="677"/>
      <c r="O8" s="677"/>
      <c r="P8" s="678"/>
      <c r="Q8" s="920">
        <v>0</v>
      </c>
      <c r="R8" s="921"/>
      <c r="S8" s="921"/>
      <c r="T8" s="921"/>
      <c r="U8" s="921"/>
      <c r="V8" s="921">
        <v>0</v>
      </c>
      <c r="W8" s="921"/>
      <c r="X8" s="921"/>
      <c r="Y8" s="921"/>
      <c r="Z8" s="921"/>
      <c r="AA8" s="921" t="s">
        <v>205</v>
      </c>
      <c r="AB8" s="921"/>
      <c r="AC8" s="921"/>
      <c r="AD8" s="921"/>
      <c r="AE8" s="925"/>
      <c r="AF8" s="943" t="s">
        <v>205</v>
      </c>
      <c r="AG8" s="680"/>
      <c r="AH8" s="680"/>
      <c r="AI8" s="680"/>
      <c r="AJ8" s="944"/>
      <c r="AK8" s="924" t="s">
        <v>205</v>
      </c>
      <c r="AL8" s="921"/>
      <c r="AM8" s="921"/>
      <c r="AN8" s="921"/>
      <c r="AO8" s="921"/>
      <c r="AP8" s="921" t="s">
        <v>205</v>
      </c>
      <c r="AQ8" s="921"/>
      <c r="AR8" s="921"/>
      <c r="AS8" s="921"/>
      <c r="AT8" s="921"/>
      <c r="AU8" s="922"/>
      <c r="AV8" s="922"/>
      <c r="AW8" s="922"/>
      <c r="AX8" s="922"/>
      <c r="AY8" s="923"/>
      <c r="AZ8" s="56"/>
      <c r="BA8" s="56"/>
      <c r="BB8" s="56"/>
      <c r="BC8" s="56"/>
      <c r="BD8" s="56"/>
      <c r="BE8" s="67"/>
      <c r="BF8" s="67"/>
      <c r="BG8" s="67"/>
      <c r="BH8" s="67"/>
      <c r="BI8" s="67"/>
      <c r="BJ8" s="67"/>
      <c r="BK8" s="67"/>
      <c r="BL8" s="67"/>
      <c r="BM8" s="67"/>
      <c r="BN8" s="67"/>
      <c r="BO8" s="67"/>
      <c r="BP8" s="67"/>
      <c r="BQ8" s="52">
        <v>2</v>
      </c>
      <c r="BR8" s="72"/>
      <c r="BS8" s="676" t="s">
        <v>309</v>
      </c>
      <c r="BT8" s="677"/>
      <c r="BU8" s="677"/>
      <c r="BV8" s="677"/>
      <c r="BW8" s="677"/>
      <c r="BX8" s="677"/>
      <c r="BY8" s="677"/>
      <c r="BZ8" s="677"/>
      <c r="CA8" s="677"/>
      <c r="CB8" s="677"/>
      <c r="CC8" s="677"/>
      <c r="CD8" s="677"/>
      <c r="CE8" s="677"/>
      <c r="CF8" s="677"/>
      <c r="CG8" s="678"/>
      <c r="CH8" s="679" t="s">
        <v>205</v>
      </c>
      <c r="CI8" s="680"/>
      <c r="CJ8" s="680"/>
      <c r="CK8" s="680"/>
      <c r="CL8" s="681"/>
      <c r="CM8" s="679" t="s">
        <v>205</v>
      </c>
      <c r="CN8" s="680"/>
      <c r="CO8" s="680"/>
      <c r="CP8" s="680"/>
      <c r="CQ8" s="681"/>
      <c r="CR8" s="679">
        <v>6</v>
      </c>
      <c r="CS8" s="680"/>
      <c r="CT8" s="680"/>
      <c r="CU8" s="680"/>
      <c r="CV8" s="681"/>
      <c r="CW8" s="679" t="s">
        <v>205</v>
      </c>
      <c r="CX8" s="680"/>
      <c r="CY8" s="680"/>
      <c r="CZ8" s="680"/>
      <c r="DA8" s="681"/>
      <c r="DB8" s="679" t="s">
        <v>205</v>
      </c>
      <c r="DC8" s="680"/>
      <c r="DD8" s="680"/>
      <c r="DE8" s="680"/>
      <c r="DF8" s="681"/>
      <c r="DG8" s="679" t="s">
        <v>205</v>
      </c>
      <c r="DH8" s="680"/>
      <c r="DI8" s="680"/>
      <c r="DJ8" s="680"/>
      <c r="DK8" s="681"/>
      <c r="DL8" s="679" t="s">
        <v>205</v>
      </c>
      <c r="DM8" s="680"/>
      <c r="DN8" s="680"/>
      <c r="DO8" s="680"/>
      <c r="DP8" s="681"/>
      <c r="DQ8" s="679" t="s">
        <v>205</v>
      </c>
      <c r="DR8" s="680"/>
      <c r="DS8" s="680"/>
      <c r="DT8" s="680"/>
      <c r="DU8" s="681"/>
      <c r="DV8" s="676"/>
      <c r="DW8" s="677"/>
      <c r="DX8" s="677"/>
      <c r="DY8" s="677"/>
      <c r="DZ8" s="682"/>
      <c r="EA8" s="67"/>
    </row>
    <row r="9" spans="1:131" s="47" customFormat="1" ht="26.25" customHeight="1" x14ac:dyDescent="0.15">
      <c r="A9" s="52">
        <v>3</v>
      </c>
      <c r="B9" s="676" t="s">
        <v>394</v>
      </c>
      <c r="C9" s="677"/>
      <c r="D9" s="677"/>
      <c r="E9" s="677"/>
      <c r="F9" s="677"/>
      <c r="G9" s="677"/>
      <c r="H9" s="677"/>
      <c r="I9" s="677"/>
      <c r="J9" s="677"/>
      <c r="K9" s="677"/>
      <c r="L9" s="677"/>
      <c r="M9" s="677"/>
      <c r="N9" s="677"/>
      <c r="O9" s="677"/>
      <c r="P9" s="678"/>
      <c r="Q9" s="920">
        <v>6</v>
      </c>
      <c r="R9" s="921"/>
      <c r="S9" s="921"/>
      <c r="T9" s="921"/>
      <c r="U9" s="921"/>
      <c r="V9" s="921">
        <v>6</v>
      </c>
      <c r="W9" s="921"/>
      <c r="X9" s="921"/>
      <c r="Y9" s="921"/>
      <c r="Z9" s="921"/>
      <c r="AA9" s="921" t="s">
        <v>205</v>
      </c>
      <c r="AB9" s="921"/>
      <c r="AC9" s="921"/>
      <c r="AD9" s="921"/>
      <c r="AE9" s="925"/>
      <c r="AF9" s="943" t="s">
        <v>205</v>
      </c>
      <c r="AG9" s="680"/>
      <c r="AH9" s="680"/>
      <c r="AI9" s="680"/>
      <c r="AJ9" s="944"/>
      <c r="AK9" s="924">
        <v>6</v>
      </c>
      <c r="AL9" s="921"/>
      <c r="AM9" s="921"/>
      <c r="AN9" s="921"/>
      <c r="AO9" s="921"/>
      <c r="AP9" s="921" t="s">
        <v>205</v>
      </c>
      <c r="AQ9" s="921"/>
      <c r="AR9" s="921"/>
      <c r="AS9" s="921"/>
      <c r="AT9" s="921"/>
      <c r="AU9" s="922"/>
      <c r="AV9" s="922"/>
      <c r="AW9" s="922"/>
      <c r="AX9" s="922"/>
      <c r="AY9" s="923"/>
      <c r="AZ9" s="56"/>
      <c r="BA9" s="56"/>
      <c r="BB9" s="56"/>
      <c r="BC9" s="56"/>
      <c r="BD9" s="56"/>
      <c r="BE9" s="67"/>
      <c r="BF9" s="67"/>
      <c r="BG9" s="67"/>
      <c r="BH9" s="67"/>
      <c r="BI9" s="67"/>
      <c r="BJ9" s="67"/>
      <c r="BK9" s="67"/>
      <c r="BL9" s="67"/>
      <c r="BM9" s="67"/>
      <c r="BN9" s="67"/>
      <c r="BO9" s="67"/>
      <c r="BP9" s="67"/>
      <c r="BQ9" s="52">
        <v>3</v>
      </c>
      <c r="BR9" s="72"/>
      <c r="BS9" s="676" t="s">
        <v>293</v>
      </c>
      <c r="BT9" s="677"/>
      <c r="BU9" s="677"/>
      <c r="BV9" s="677"/>
      <c r="BW9" s="677"/>
      <c r="BX9" s="677"/>
      <c r="BY9" s="677"/>
      <c r="BZ9" s="677"/>
      <c r="CA9" s="677"/>
      <c r="CB9" s="677"/>
      <c r="CC9" s="677"/>
      <c r="CD9" s="677"/>
      <c r="CE9" s="677"/>
      <c r="CF9" s="677"/>
      <c r="CG9" s="678"/>
      <c r="CH9" s="679">
        <v>-2</v>
      </c>
      <c r="CI9" s="680"/>
      <c r="CJ9" s="680"/>
      <c r="CK9" s="680"/>
      <c r="CL9" s="681"/>
      <c r="CM9" s="679">
        <v>13</v>
      </c>
      <c r="CN9" s="680"/>
      <c r="CO9" s="680"/>
      <c r="CP9" s="680"/>
      <c r="CQ9" s="681"/>
      <c r="CR9" s="679">
        <v>35</v>
      </c>
      <c r="CS9" s="680"/>
      <c r="CT9" s="680"/>
      <c r="CU9" s="680"/>
      <c r="CV9" s="681"/>
      <c r="CW9" s="679" t="s">
        <v>205</v>
      </c>
      <c r="CX9" s="680"/>
      <c r="CY9" s="680"/>
      <c r="CZ9" s="680"/>
      <c r="DA9" s="681"/>
      <c r="DB9" s="679" t="s">
        <v>205</v>
      </c>
      <c r="DC9" s="680"/>
      <c r="DD9" s="680"/>
      <c r="DE9" s="680"/>
      <c r="DF9" s="681"/>
      <c r="DG9" s="679" t="s">
        <v>205</v>
      </c>
      <c r="DH9" s="680"/>
      <c r="DI9" s="680"/>
      <c r="DJ9" s="680"/>
      <c r="DK9" s="681"/>
      <c r="DL9" s="679" t="s">
        <v>205</v>
      </c>
      <c r="DM9" s="680"/>
      <c r="DN9" s="680"/>
      <c r="DO9" s="680"/>
      <c r="DP9" s="681"/>
      <c r="DQ9" s="679" t="s">
        <v>205</v>
      </c>
      <c r="DR9" s="680"/>
      <c r="DS9" s="680"/>
      <c r="DT9" s="680"/>
      <c r="DU9" s="681"/>
      <c r="DV9" s="676"/>
      <c r="DW9" s="677"/>
      <c r="DX9" s="677"/>
      <c r="DY9" s="677"/>
      <c r="DZ9" s="682"/>
      <c r="EA9" s="67"/>
    </row>
    <row r="10" spans="1:131" s="47" customFormat="1" ht="26.25" customHeight="1" x14ac:dyDescent="0.15">
      <c r="A10" s="52">
        <v>4</v>
      </c>
      <c r="B10" s="676" t="s">
        <v>463</v>
      </c>
      <c r="C10" s="677"/>
      <c r="D10" s="677"/>
      <c r="E10" s="677"/>
      <c r="F10" s="677"/>
      <c r="G10" s="677"/>
      <c r="H10" s="677"/>
      <c r="I10" s="677"/>
      <c r="J10" s="677"/>
      <c r="K10" s="677"/>
      <c r="L10" s="677"/>
      <c r="M10" s="677"/>
      <c r="N10" s="677"/>
      <c r="O10" s="677"/>
      <c r="P10" s="678"/>
      <c r="Q10" s="920">
        <v>143</v>
      </c>
      <c r="R10" s="921"/>
      <c r="S10" s="921"/>
      <c r="T10" s="921"/>
      <c r="U10" s="921"/>
      <c r="V10" s="921">
        <v>143</v>
      </c>
      <c r="W10" s="921"/>
      <c r="X10" s="921"/>
      <c r="Y10" s="921"/>
      <c r="Z10" s="921"/>
      <c r="AA10" s="921">
        <v>1</v>
      </c>
      <c r="AB10" s="921"/>
      <c r="AC10" s="921"/>
      <c r="AD10" s="921"/>
      <c r="AE10" s="925"/>
      <c r="AF10" s="943">
        <v>1</v>
      </c>
      <c r="AG10" s="680"/>
      <c r="AH10" s="680"/>
      <c r="AI10" s="680"/>
      <c r="AJ10" s="944"/>
      <c r="AK10" s="924">
        <v>111</v>
      </c>
      <c r="AL10" s="921"/>
      <c r="AM10" s="921"/>
      <c r="AN10" s="921"/>
      <c r="AO10" s="921"/>
      <c r="AP10" s="921">
        <v>76</v>
      </c>
      <c r="AQ10" s="921"/>
      <c r="AR10" s="921"/>
      <c r="AS10" s="921"/>
      <c r="AT10" s="921"/>
      <c r="AU10" s="922"/>
      <c r="AV10" s="922"/>
      <c r="AW10" s="922"/>
      <c r="AX10" s="922"/>
      <c r="AY10" s="923"/>
      <c r="AZ10" s="56"/>
      <c r="BA10" s="56"/>
      <c r="BB10" s="56"/>
      <c r="BC10" s="56"/>
      <c r="BD10" s="56"/>
      <c r="BE10" s="67"/>
      <c r="BF10" s="67"/>
      <c r="BG10" s="67"/>
      <c r="BH10" s="67"/>
      <c r="BI10" s="67"/>
      <c r="BJ10" s="67"/>
      <c r="BK10" s="67"/>
      <c r="BL10" s="67"/>
      <c r="BM10" s="67"/>
      <c r="BN10" s="67"/>
      <c r="BO10" s="67"/>
      <c r="BP10" s="67"/>
      <c r="BQ10" s="52">
        <v>4</v>
      </c>
      <c r="BR10" s="72"/>
      <c r="BS10" s="676" t="s">
        <v>545</v>
      </c>
      <c r="BT10" s="677"/>
      <c r="BU10" s="677"/>
      <c r="BV10" s="677"/>
      <c r="BW10" s="677"/>
      <c r="BX10" s="677"/>
      <c r="BY10" s="677"/>
      <c r="BZ10" s="677"/>
      <c r="CA10" s="677"/>
      <c r="CB10" s="677"/>
      <c r="CC10" s="677"/>
      <c r="CD10" s="677"/>
      <c r="CE10" s="677"/>
      <c r="CF10" s="677"/>
      <c r="CG10" s="678"/>
      <c r="CH10" s="679">
        <v>-77</v>
      </c>
      <c r="CI10" s="680"/>
      <c r="CJ10" s="680"/>
      <c r="CK10" s="680"/>
      <c r="CL10" s="681"/>
      <c r="CM10" s="679">
        <v>-430</v>
      </c>
      <c r="CN10" s="680"/>
      <c r="CO10" s="680"/>
      <c r="CP10" s="680"/>
      <c r="CQ10" s="681"/>
      <c r="CR10" s="679">
        <v>4</v>
      </c>
      <c r="CS10" s="680"/>
      <c r="CT10" s="680"/>
      <c r="CU10" s="680"/>
      <c r="CV10" s="681"/>
      <c r="CW10" s="679" t="s">
        <v>205</v>
      </c>
      <c r="CX10" s="680"/>
      <c r="CY10" s="680"/>
      <c r="CZ10" s="680"/>
      <c r="DA10" s="681"/>
      <c r="DB10" s="679" t="s">
        <v>205</v>
      </c>
      <c r="DC10" s="680"/>
      <c r="DD10" s="680"/>
      <c r="DE10" s="680"/>
      <c r="DF10" s="681"/>
      <c r="DG10" s="679" t="s">
        <v>205</v>
      </c>
      <c r="DH10" s="680"/>
      <c r="DI10" s="680"/>
      <c r="DJ10" s="680"/>
      <c r="DK10" s="681"/>
      <c r="DL10" s="679" t="s">
        <v>205</v>
      </c>
      <c r="DM10" s="680"/>
      <c r="DN10" s="680"/>
      <c r="DO10" s="680"/>
      <c r="DP10" s="681"/>
      <c r="DQ10" s="679" t="s">
        <v>205</v>
      </c>
      <c r="DR10" s="680"/>
      <c r="DS10" s="680"/>
      <c r="DT10" s="680"/>
      <c r="DU10" s="681"/>
      <c r="DV10" s="676"/>
      <c r="DW10" s="677"/>
      <c r="DX10" s="677"/>
      <c r="DY10" s="677"/>
      <c r="DZ10" s="682"/>
      <c r="EA10" s="67"/>
    </row>
    <row r="11" spans="1:131" s="47" customFormat="1" ht="26.25" customHeight="1" x14ac:dyDescent="0.15">
      <c r="A11" s="52">
        <v>5</v>
      </c>
      <c r="B11" s="676"/>
      <c r="C11" s="677"/>
      <c r="D11" s="677"/>
      <c r="E11" s="677"/>
      <c r="F11" s="677"/>
      <c r="G11" s="677"/>
      <c r="H11" s="677"/>
      <c r="I11" s="677"/>
      <c r="J11" s="677"/>
      <c r="K11" s="677"/>
      <c r="L11" s="677"/>
      <c r="M11" s="677"/>
      <c r="N11" s="677"/>
      <c r="O11" s="677"/>
      <c r="P11" s="678"/>
      <c r="Q11" s="920"/>
      <c r="R11" s="921"/>
      <c r="S11" s="921"/>
      <c r="T11" s="921"/>
      <c r="U11" s="921"/>
      <c r="V11" s="921"/>
      <c r="W11" s="921"/>
      <c r="X11" s="921"/>
      <c r="Y11" s="921"/>
      <c r="Z11" s="921"/>
      <c r="AA11" s="921"/>
      <c r="AB11" s="921"/>
      <c r="AC11" s="921"/>
      <c r="AD11" s="921"/>
      <c r="AE11" s="925"/>
      <c r="AF11" s="943"/>
      <c r="AG11" s="680"/>
      <c r="AH11" s="680"/>
      <c r="AI11" s="680"/>
      <c r="AJ11" s="944"/>
      <c r="AK11" s="924"/>
      <c r="AL11" s="921"/>
      <c r="AM11" s="921"/>
      <c r="AN11" s="921"/>
      <c r="AO11" s="921"/>
      <c r="AP11" s="921"/>
      <c r="AQ11" s="921"/>
      <c r="AR11" s="921"/>
      <c r="AS11" s="921"/>
      <c r="AT11" s="921"/>
      <c r="AU11" s="922"/>
      <c r="AV11" s="922"/>
      <c r="AW11" s="922"/>
      <c r="AX11" s="922"/>
      <c r="AY11" s="923"/>
      <c r="AZ11" s="56"/>
      <c r="BA11" s="56"/>
      <c r="BB11" s="56"/>
      <c r="BC11" s="56"/>
      <c r="BD11" s="56"/>
      <c r="BE11" s="67"/>
      <c r="BF11" s="67"/>
      <c r="BG11" s="67"/>
      <c r="BH11" s="67"/>
      <c r="BI11" s="67"/>
      <c r="BJ11" s="67"/>
      <c r="BK11" s="67"/>
      <c r="BL11" s="67"/>
      <c r="BM11" s="67"/>
      <c r="BN11" s="67"/>
      <c r="BO11" s="67"/>
      <c r="BP11" s="67"/>
      <c r="BQ11" s="52">
        <v>5</v>
      </c>
      <c r="BR11" s="72"/>
      <c r="BS11" s="676" t="s">
        <v>546</v>
      </c>
      <c r="BT11" s="677"/>
      <c r="BU11" s="677"/>
      <c r="BV11" s="677"/>
      <c r="BW11" s="677"/>
      <c r="BX11" s="677"/>
      <c r="BY11" s="677"/>
      <c r="BZ11" s="677"/>
      <c r="CA11" s="677"/>
      <c r="CB11" s="677"/>
      <c r="CC11" s="677"/>
      <c r="CD11" s="677"/>
      <c r="CE11" s="677"/>
      <c r="CF11" s="677"/>
      <c r="CG11" s="678"/>
      <c r="CH11" s="679">
        <v>-8</v>
      </c>
      <c r="CI11" s="680"/>
      <c r="CJ11" s="680"/>
      <c r="CK11" s="680"/>
      <c r="CL11" s="681"/>
      <c r="CM11" s="679">
        <v>67</v>
      </c>
      <c r="CN11" s="680"/>
      <c r="CO11" s="680"/>
      <c r="CP11" s="680"/>
      <c r="CQ11" s="681"/>
      <c r="CR11" s="679">
        <v>27</v>
      </c>
      <c r="CS11" s="680"/>
      <c r="CT11" s="680"/>
      <c r="CU11" s="680"/>
      <c r="CV11" s="681"/>
      <c r="CW11" s="679" t="s">
        <v>205</v>
      </c>
      <c r="CX11" s="680"/>
      <c r="CY11" s="680"/>
      <c r="CZ11" s="680"/>
      <c r="DA11" s="681"/>
      <c r="DB11" s="679" t="s">
        <v>205</v>
      </c>
      <c r="DC11" s="680"/>
      <c r="DD11" s="680"/>
      <c r="DE11" s="680"/>
      <c r="DF11" s="681"/>
      <c r="DG11" s="679" t="s">
        <v>205</v>
      </c>
      <c r="DH11" s="680"/>
      <c r="DI11" s="680"/>
      <c r="DJ11" s="680"/>
      <c r="DK11" s="681"/>
      <c r="DL11" s="679" t="s">
        <v>205</v>
      </c>
      <c r="DM11" s="680"/>
      <c r="DN11" s="680"/>
      <c r="DO11" s="680"/>
      <c r="DP11" s="681"/>
      <c r="DQ11" s="679" t="s">
        <v>205</v>
      </c>
      <c r="DR11" s="680"/>
      <c r="DS11" s="680"/>
      <c r="DT11" s="680"/>
      <c r="DU11" s="681"/>
      <c r="DV11" s="676"/>
      <c r="DW11" s="677"/>
      <c r="DX11" s="677"/>
      <c r="DY11" s="677"/>
      <c r="DZ11" s="682"/>
      <c r="EA11" s="67"/>
    </row>
    <row r="12" spans="1:131" s="47" customFormat="1" ht="26.25" customHeight="1" x14ac:dyDescent="0.15">
      <c r="A12" s="52">
        <v>6</v>
      </c>
      <c r="B12" s="676"/>
      <c r="C12" s="677"/>
      <c r="D12" s="677"/>
      <c r="E12" s="677"/>
      <c r="F12" s="677"/>
      <c r="G12" s="677"/>
      <c r="H12" s="677"/>
      <c r="I12" s="677"/>
      <c r="J12" s="677"/>
      <c r="K12" s="677"/>
      <c r="L12" s="677"/>
      <c r="M12" s="677"/>
      <c r="N12" s="677"/>
      <c r="O12" s="677"/>
      <c r="P12" s="678"/>
      <c r="Q12" s="920"/>
      <c r="R12" s="921"/>
      <c r="S12" s="921"/>
      <c r="T12" s="921"/>
      <c r="U12" s="921"/>
      <c r="V12" s="921"/>
      <c r="W12" s="921"/>
      <c r="X12" s="921"/>
      <c r="Y12" s="921"/>
      <c r="Z12" s="921"/>
      <c r="AA12" s="921"/>
      <c r="AB12" s="921"/>
      <c r="AC12" s="921"/>
      <c r="AD12" s="921"/>
      <c r="AE12" s="925"/>
      <c r="AF12" s="943"/>
      <c r="AG12" s="680"/>
      <c r="AH12" s="680"/>
      <c r="AI12" s="680"/>
      <c r="AJ12" s="944"/>
      <c r="AK12" s="924"/>
      <c r="AL12" s="921"/>
      <c r="AM12" s="921"/>
      <c r="AN12" s="921"/>
      <c r="AO12" s="921"/>
      <c r="AP12" s="921"/>
      <c r="AQ12" s="921"/>
      <c r="AR12" s="921"/>
      <c r="AS12" s="921"/>
      <c r="AT12" s="921"/>
      <c r="AU12" s="922"/>
      <c r="AV12" s="922"/>
      <c r="AW12" s="922"/>
      <c r="AX12" s="922"/>
      <c r="AY12" s="923"/>
      <c r="AZ12" s="56"/>
      <c r="BA12" s="56"/>
      <c r="BB12" s="56"/>
      <c r="BC12" s="56"/>
      <c r="BD12" s="56"/>
      <c r="BE12" s="67"/>
      <c r="BF12" s="67"/>
      <c r="BG12" s="67"/>
      <c r="BH12" s="67"/>
      <c r="BI12" s="67"/>
      <c r="BJ12" s="67"/>
      <c r="BK12" s="67"/>
      <c r="BL12" s="67"/>
      <c r="BM12" s="67"/>
      <c r="BN12" s="67"/>
      <c r="BO12" s="67"/>
      <c r="BP12" s="67"/>
      <c r="BQ12" s="52">
        <v>6</v>
      </c>
      <c r="BR12" s="72"/>
      <c r="BS12" s="676" t="s">
        <v>547</v>
      </c>
      <c r="BT12" s="677"/>
      <c r="BU12" s="677"/>
      <c r="BV12" s="677"/>
      <c r="BW12" s="677"/>
      <c r="BX12" s="677"/>
      <c r="BY12" s="677"/>
      <c r="BZ12" s="677"/>
      <c r="CA12" s="677"/>
      <c r="CB12" s="677"/>
      <c r="CC12" s="677"/>
      <c r="CD12" s="677"/>
      <c r="CE12" s="677"/>
      <c r="CF12" s="677"/>
      <c r="CG12" s="678"/>
      <c r="CH12" s="679">
        <v>15</v>
      </c>
      <c r="CI12" s="680"/>
      <c r="CJ12" s="680"/>
      <c r="CK12" s="680"/>
      <c r="CL12" s="681"/>
      <c r="CM12" s="679">
        <v>81</v>
      </c>
      <c r="CN12" s="680"/>
      <c r="CO12" s="680"/>
      <c r="CP12" s="680"/>
      <c r="CQ12" s="681"/>
      <c r="CR12" s="679">
        <v>2</v>
      </c>
      <c r="CS12" s="680"/>
      <c r="CT12" s="680"/>
      <c r="CU12" s="680"/>
      <c r="CV12" s="681"/>
      <c r="CW12" s="679" t="s">
        <v>205</v>
      </c>
      <c r="CX12" s="680"/>
      <c r="CY12" s="680"/>
      <c r="CZ12" s="680"/>
      <c r="DA12" s="681"/>
      <c r="DB12" s="679" t="s">
        <v>205</v>
      </c>
      <c r="DC12" s="680"/>
      <c r="DD12" s="680"/>
      <c r="DE12" s="680"/>
      <c r="DF12" s="681"/>
      <c r="DG12" s="679" t="s">
        <v>205</v>
      </c>
      <c r="DH12" s="680"/>
      <c r="DI12" s="680"/>
      <c r="DJ12" s="680"/>
      <c r="DK12" s="681"/>
      <c r="DL12" s="679" t="s">
        <v>205</v>
      </c>
      <c r="DM12" s="680"/>
      <c r="DN12" s="680"/>
      <c r="DO12" s="680"/>
      <c r="DP12" s="681"/>
      <c r="DQ12" s="679" t="s">
        <v>205</v>
      </c>
      <c r="DR12" s="680"/>
      <c r="DS12" s="680"/>
      <c r="DT12" s="680"/>
      <c r="DU12" s="681"/>
      <c r="DV12" s="676"/>
      <c r="DW12" s="677"/>
      <c r="DX12" s="677"/>
      <c r="DY12" s="677"/>
      <c r="DZ12" s="682"/>
      <c r="EA12" s="67"/>
    </row>
    <row r="13" spans="1:131" s="47" customFormat="1" ht="26.25" customHeight="1" x14ac:dyDescent="0.15">
      <c r="A13" s="52">
        <v>7</v>
      </c>
      <c r="B13" s="676"/>
      <c r="C13" s="677"/>
      <c r="D13" s="677"/>
      <c r="E13" s="677"/>
      <c r="F13" s="677"/>
      <c r="G13" s="677"/>
      <c r="H13" s="677"/>
      <c r="I13" s="677"/>
      <c r="J13" s="677"/>
      <c r="K13" s="677"/>
      <c r="L13" s="677"/>
      <c r="M13" s="677"/>
      <c r="N13" s="677"/>
      <c r="O13" s="677"/>
      <c r="P13" s="678"/>
      <c r="Q13" s="920"/>
      <c r="R13" s="921"/>
      <c r="S13" s="921"/>
      <c r="T13" s="921"/>
      <c r="U13" s="921"/>
      <c r="V13" s="921"/>
      <c r="W13" s="921"/>
      <c r="X13" s="921"/>
      <c r="Y13" s="921"/>
      <c r="Z13" s="921"/>
      <c r="AA13" s="921"/>
      <c r="AB13" s="921"/>
      <c r="AC13" s="921"/>
      <c r="AD13" s="921"/>
      <c r="AE13" s="925"/>
      <c r="AF13" s="943"/>
      <c r="AG13" s="680"/>
      <c r="AH13" s="680"/>
      <c r="AI13" s="680"/>
      <c r="AJ13" s="944"/>
      <c r="AK13" s="924"/>
      <c r="AL13" s="921"/>
      <c r="AM13" s="921"/>
      <c r="AN13" s="921"/>
      <c r="AO13" s="921"/>
      <c r="AP13" s="921"/>
      <c r="AQ13" s="921"/>
      <c r="AR13" s="921"/>
      <c r="AS13" s="921"/>
      <c r="AT13" s="921"/>
      <c r="AU13" s="922"/>
      <c r="AV13" s="922"/>
      <c r="AW13" s="922"/>
      <c r="AX13" s="922"/>
      <c r="AY13" s="923"/>
      <c r="AZ13" s="56"/>
      <c r="BA13" s="56"/>
      <c r="BB13" s="56"/>
      <c r="BC13" s="56"/>
      <c r="BD13" s="56"/>
      <c r="BE13" s="67"/>
      <c r="BF13" s="67"/>
      <c r="BG13" s="67"/>
      <c r="BH13" s="67"/>
      <c r="BI13" s="67"/>
      <c r="BJ13" s="67"/>
      <c r="BK13" s="67"/>
      <c r="BL13" s="67"/>
      <c r="BM13" s="67"/>
      <c r="BN13" s="67"/>
      <c r="BO13" s="67"/>
      <c r="BP13" s="67"/>
      <c r="BQ13" s="52">
        <v>7</v>
      </c>
      <c r="BR13" s="72"/>
      <c r="BS13" s="676" t="s">
        <v>317</v>
      </c>
      <c r="BT13" s="677"/>
      <c r="BU13" s="677"/>
      <c r="BV13" s="677"/>
      <c r="BW13" s="677"/>
      <c r="BX13" s="677"/>
      <c r="BY13" s="677"/>
      <c r="BZ13" s="677"/>
      <c r="CA13" s="677"/>
      <c r="CB13" s="677"/>
      <c r="CC13" s="677"/>
      <c r="CD13" s="677"/>
      <c r="CE13" s="677"/>
      <c r="CF13" s="677"/>
      <c r="CG13" s="678"/>
      <c r="CH13" s="679">
        <v>3</v>
      </c>
      <c r="CI13" s="680"/>
      <c r="CJ13" s="680"/>
      <c r="CK13" s="680"/>
      <c r="CL13" s="681"/>
      <c r="CM13" s="679">
        <v>72</v>
      </c>
      <c r="CN13" s="680"/>
      <c r="CO13" s="680"/>
      <c r="CP13" s="680"/>
      <c r="CQ13" s="681"/>
      <c r="CR13" s="679">
        <v>16</v>
      </c>
      <c r="CS13" s="680"/>
      <c r="CT13" s="680"/>
      <c r="CU13" s="680"/>
      <c r="CV13" s="681"/>
      <c r="CW13" s="679">
        <v>31</v>
      </c>
      <c r="CX13" s="680"/>
      <c r="CY13" s="680"/>
      <c r="CZ13" s="680"/>
      <c r="DA13" s="681"/>
      <c r="DB13" s="679" t="s">
        <v>205</v>
      </c>
      <c r="DC13" s="680"/>
      <c r="DD13" s="680"/>
      <c r="DE13" s="680"/>
      <c r="DF13" s="681"/>
      <c r="DG13" s="679" t="s">
        <v>205</v>
      </c>
      <c r="DH13" s="680"/>
      <c r="DI13" s="680"/>
      <c r="DJ13" s="680"/>
      <c r="DK13" s="681"/>
      <c r="DL13" s="679" t="s">
        <v>205</v>
      </c>
      <c r="DM13" s="680"/>
      <c r="DN13" s="680"/>
      <c r="DO13" s="680"/>
      <c r="DP13" s="681"/>
      <c r="DQ13" s="679" t="s">
        <v>205</v>
      </c>
      <c r="DR13" s="680"/>
      <c r="DS13" s="680"/>
      <c r="DT13" s="680"/>
      <c r="DU13" s="681"/>
      <c r="DV13" s="676"/>
      <c r="DW13" s="677"/>
      <c r="DX13" s="677"/>
      <c r="DY13" s="677"/>
      <c r="DZ13" s="682"/>
      <c r="EA13" s="67"/>
    </row>
    <row r="14" spans="1:131" s="47" customFormat="1" ht="26.25" customHeight="1" x14ac:dyDescent="0.15">
      <c r="A14" s="52">
        <v>8</v>
      </c>
      <c r="B14" s="676"/>
      <c r="C14" s="677"/>
      <c r="D14" s="677"/>
      <c r="E14" s="677"/>
      <c r="F14" s="677"/>
      <c r="G14" s="677"/>
      <c r="H14" s="677"/>
      <c r="I14" s="677"/>
      <c r="J14" s="677"/>
      <c r="K14" s="677"/>
      <c r="L14" s="677"/>
      <c r="M14" s="677"/>
      <c r="N14" s="677"/>
      <c r="O14" s="677"/>
      <c r="P14" s="678"/>
      <c r="Q14" s="920"/>
      <c r="R14" s="921"/>
      <c r="S14" s="921"/>
      <c r="T14" s="921"/>
      <c r="U14" s="921"/>
      <c r="V14" s="921"/>
      <c r="W14" s="921"/>
      <c r="X14" s="921"/>
      <c r="Y14" s="921"/>
      <c r="Z14" s="921"/>
      <c r="AA14" s="921"/>
      <c r="AB14" s="921"/>
      <c r="AC14" s="921"/>
      <c r="AD14" s="921"/>
      <c r="AE14" s="925"/>
      <c r="AF14" s="943"/>
      <c r="AG14" s="680"/>
      <c r="AH14" s="680"/>
      <c r="AI14" s="680"/>
      <c r="AJ14" s="944"/>
      <c r="AK14" s="924"/>
      <c r="AL14" s="921"/>
      <c r="AM14" s="921"/>
      <c r="AN14" s="921"/>
      <c r="AO14" s="921"/>
      <c r="AP14" s="921"/>
      <c r="AQ14" s="921"/>
      <c r="AR14" s="921"/>
      <c r="AS14" s="921"/>
      <c r="AT14" s="921"/>
      <c r="AU14" s="922"/>
      <c r="AV14" s="922"/>
      <c r="AW14" s="922"/>
      <c r="AX14" s="922"/>
      <c r="AY14" s="923"/>
      <c r="AZ14" s="56"/>
      <c r="BA14" s="56"/>
      <c r="BB14" s="56"/>
      <c r="BC14" s="56"/>
      <c r="BD14" s="56"/>
      <c r="BE14" s="67"/>
      <c r="BF14" s="67"/>
      <c r="BG14" s="67"/>
      <c r="BH14" s="67"/>
      <c r="BI14" s="67"/>
      <c r="BJ14" s="67"/>
      <c r="BK14" s="67"/>
      <c r="BL14" s="67"/>
      <c r="BM14" s="67"/>
      <c r="BN14" s="67"/>
      <c r="BO14" s="67"/>
      <c r="BP14" s="67"/>
      <c r="BQ14" s="52">
        <v>8</v>
      </c>
      <c r="BR14" s="72"/>
      <c r="BS14" s="676"/>
      <c r="BT14" s="677"/>
      <c r="BU14" s="677"/>
      <c r="BV14" s="677"/>
      <c r="BW14" s="677"/>
      <c r="BX14" s="677"/>
      <c r="BY14" s="677"/>
      <c r="BZ14" s="677"/>
      <c r="CA14" s="677"/>
      <c r="CB14" s="677"/>
      <c r="CC14" s="677"/>
      <c r="CD14" s="677"/>
      <c r="CE14" s="677"/>
      <c r="CF14" s="677"/>
      <c r="CG14" s="678"/>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82"/>
      <c r="EA14" s="67"/>
    </row>
    <row r="15" spans="1:131" s="47" customFormat="1" ht="26.25" customHeight="1" x14ac:dyDescent="0.15">
      <c r="A15" s="52">
        <v>9</v>
      </c>
      <c r="B15" s="676"/>
      <c r="C15" s="677"/>
      <c r="D15" s="677"/>
      <c r="E15" s="677"/>
      <c r="F15" s="677"/>
      <c r="G15" s="677"/>
      <c r="H15" s="677"/>
      <c r="I15" s="677"/>
      <c r="J15" s="677"/>
      <c r="K15" s="677"/>
      <c r="L15" s="677"/>
      <c r="M15" s="677"/>
      <c r="N15" s="677"/>
      <c r="O15" s="677"/>
      <c r="P15" s="678"/>
      <c r="Q15" s="920"/>
      <c r="R15" s="921"/>
      <c r="S15" s="921"/>
      <c r="T15" s="921"/>
      <c r="U15" s="921"/>
      <c r="V15" s="921"/>
      <c r="W15" s="921"/>
      <c r="X15" s="921"/>
      <c r="Y15" s="921"/>
      <c r="Z15" s="921"/>
      <c r="AA15" s="921"/>
      <c r="AB15" s="921"/>
      <c r="AC15" s="921"/>
      <c r="AD15" s="921"/>
      <c r="AE15" s="925"/>
      <c r="AF15" s="943"/>
      <c r="AG15" s="680"/>
      <c r="AH15" s="680"/>
      <c r="AI15" s="680"/>
      <c r="AJ15" s="944"/>
      <c r="AK15" s="924"/>
      <c r="AL15" s="921"/>
      <c r="AM15" s="921"/>
      <c r="AN15" s="921"/>
      <c r="AO15" s="921"/>
      <c r="AP15" s="921"/>
      <c r="AQ15" s="921"/>
      <c r="AR15" s="921"/>
      <c r="AS15" s="921"/>
      <c r="AT15" s="921"/>
      <c r="AU15" s="922"/>
      <c r="AV15" s="922"/>
      <c r="AW15" s="922"/>
      <c r="AX15" s="922"/>
      <c r="AY15" s="923"/>
      <c r="AZ15" s="56"/>
      <c r="BA15" s="56"/>
      <c r="BB15" s="56"/>
      <c r="BC15" s="56"/>
      <c r="BD15" s="56"/>
      <c r="BE15" s="67"/>
      <c r="BF15" s="67"/>
      <c r="BG15" s="67"/>
      <c r="BH15" s="67"/>
      <c r="BI15" s="67"/>
      <c r="BJ15" s="67"/>
      <c r="BK15" s="67"/>
      <c r="BL15" s="67"/>
      <c r="BM15" s="67"/>
      <c r="BN15" s="67"/>
      <c r="BO15" s="67"/>
      <c r="BP15" s="67"/>
      <c r="BQ15" s="52">
        <v>9</v>
      </c>
      <c r="BR15" s="72"/>
      <c r="BS15" s="676"/>
      <c r="BT15" s="677"/>
      <c r="BU15" s="677"/>
      <c r="BV15" s="677"/>
      <c r="BW15" s="677"/>
      <c r="BX15" s="677"/>
      <c r="BY15" s="677"/>
      <c r="BZ15" s="677"/>
      <c r="CA15" s="677"/>
      <c r="CB15" s="677"/>
      <c r="CC15" s="677"/>
      <c r="CD15" s="677"/>
      <c r="CE15" s="677"/>
      <c r="CF15" s="677"/>
      <c r="CG15" s="678"/>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82"/>
      <c r="EA15" s="67"/>
    </row>
    <row r="16" spans="1:131" s="47" customFormat="1" ht="26.25" customHeight="1" x14ac:dyDescent="0.15">
      <c r="A16" s="52">
        <v>10</v>
      </c>
      <c r="B16" s="676"/>
      <c r="C16" s="677"/>
      <c r="D16" s="677"/>
      <c r="E16" s="677"/>
      <c r="F16" s="677"/>
      <c r="G16" s="677"/>
      <c r="H16" s="677"/>
      <c r="I16" s="677"/>
      <c r="J16" s="677"/>
      <c r="K16" s="677"/>
      <c r="L16" s="677"/>
      <c r="M16" s="677"/>
      <c r="N16" s="677"/>
      <c r="O16" s="677"/>
      <c r="P16" s="678"/>
      <c r="Q16" s="920"/>
      <c r="R16" s="921"/>
      <c r="S16" s="921"/>
      <c r="T16" s="921"/>
      <c r="U16" s="921"/>
      <c r="V16" s="921"/>
      <c r="W16" s="921"/>
      <c r="X16" s="921"/>
      <c r="Y16" s="921"/>
      <c r="Z16" s="921"/>
      <c r="AA16" s="921"/>
      <c r="AB16" s="921"/>
      <c r="AC16" s="921"/>
      <c r="AD16" s="921"/>
      <c r="AE16" s="925"/>
      <c r="AF16" s="943"/>
      <c r="AG16" s="680"/>
      <c r="AH16" s="680"/>
      <c r="AI16" s="680"/>
      <c r="AJ16" s="944"/>
      <c r="AK16" s="924"/>
      <c r="AL16" s="921"/>
      <c r="AM16" s="921"/>
      <c r="AN16" s="921"/>
      <c r="AO16" s="921"/>
      <c r="AP16" s="921"/>
      <c r="AQ16" s="921"/>
      <c r="AR16" s="921"/>
      <c r="AS16" s="921"/>
      <c r="AT16" s="921"/>
      <c r="AU16" s="922"/>
      <c r="AV16" s="922"/>
      <c r="AW16" s="922"/>
      <c r="AX16" s="922"/>
      <c r="AY16" s="923"/>
      <c r="AZ16" s="56"/>
      <c r="BA16" s="56"/>
      <c r="BB16" s="56"/>
      <c r="BC16" s="56"/>
      <c r="BD16" s="56"/>
      <c r="BE16" s="67"/>
      <c r="BF16" s="67"/>
      <c r="BG16" s="67"/>
      <c r="BH16" s="67"/>
      <c r="BI16" s="67"/>
      <c r="BJ16" s="67"/>
      <c r="BK16" s="67"/>
      <c r="BL16" s="67"/>
      <c r="BM16" s="67"/>
      <c r="BN16" s="67"/>
      <c r="BO16" s="67"/>
      <c r="BP16" s="67"/>
      <c r="BQ16" s="52">
        <v>10</v>
      </c>
      <c r="BR16" s="72"/>
      <c r="BS16" s="676"/>
      <c r="BT16" s="677"/>
      <c r="BU16" s="677"/>
      <c r="BV16" s="677"/>
      <c r="BW16" s="677"/>
      <c r="BX16" s="677"/>
      <c r="BY16" s="677"/>
      <c r="BZ16" s="677"/>
      <c r="CA16" s="677"/>
      <c r="CB16" s="677"/>
      <c r="CC16" s="677"/>
      <c r="CD16" s="677"/>
      <c r="CE16" s="677"/>
      <c r="CF16" s="677"/>
      <c r="CG16" s="678"/>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82"/>
      <c r="EA16" s="67"/>
    </row>
    <row r="17" spans="1:131" s="47" customFormat="1" ht="26.25" customHeight="1" x14ac:dyDescent="0.15">
      <c r="A17" s="52">
        <v>11</v>
      </c>
      <c r="B17" s="676"/>
      <c r="C17" s="677"/>
      <c r="D17" s="677"/>
      <c r="E17" s="677"/>
      <c r="F17" s="677"/>
      <c r="G17" s="677"/>
      <c r="H17" s="677"/>
      <c r="I17" s="677"/>
      <c r="J17" s="677"/>
      <c r="K17" s="677"/>
      <c r="L17" s="677"/>
      <c r="M17" s="677"/>
      <c r="N17" s="677"/>
      <c r="O17" s="677"/>
      <c r="P17" s="678"/>
      <c r="Q17" s="920"/>
      <c r="R17" s="921"/>
      <c r="S17" s="921"/>
      <c r="T17" s="921"/>
      <c r="U17" s="921"/>
      <c r="V17" s="921"/>
      <c r="W17" s="921"/>
      <c r="X17" s="921"/>
      <c r="Y17" s="921"/>
      <c r="Z17" s="921"/>
      <c r="AA17" s="921"/>
      <c r="AB17" s="921"/>
      <c r="AC17" s="921"/>
      <c r="AD17" s="921"/>
      <c r="AE17" s="925"/>
      <c r="AF17" s="943"/>
      <c r="AG17" s="680"/>
      <c r="AH17" s="680"/>
      <c r="AI17" s="680"/>
      <c r="AJ17" s="944"/>
      <c r="AK17" s="924"/>
      <c r="AL17" s="921"/>
      <c r="AM17" s="921"/>
      <c r="AN17" s="921"/>
      <c r="AO17" s="921"/>
      <c r="AP17" s="921"/>
      <c r="AQ17" s="921"/>
      <c r="AR17" s="921"/>
      <c r="AS17" s="921"/>
      <c r="AT17" s="921"/>
      <c r="AU17" s="922"/>
      <c r="AV17" s="922"/>
      <c r="AW17" s="922"/>
      <c r="AX17" s="922"/>
      <c r="AY17" s="923"/>
      <c r="AZ17" s="56"/>
      <c r="BA17" s="56"/>
      <c r="BB17" s="56"/>
      <c r="BC17" s="56"/>
      <c r="BD17" s="56"/>
      <c r="BE17" s="67"/>
      <c r="BF17" s="67"/>
      <c r="BG17" s="67"/>
      <c r="BH17" s="67"/>
      <c r="BI17" s="67"/>
      <c r="BJ17" s="67"/>
      <c r="BK17" s="67"/>
      <c r="BL17" s="67"/>
      <c r="BM17" s="67"/>
      <c r="BN17" s="67"/>
      <c r="BO17" s="67"/>
      <c r="BP17" s="67"/>
      <c r="BQ17" s="52">
        <v>11</v>
      </c>
      <c r="BR17" s="72"/>
      <c r="BS17" s="676"/>
      <c r="BT17" s="677"/>
      <c r="BU17" s="677"/>
      <c r="BV17" s="677"/>
      <c r="BW17" s="677"/>
      <c r="BX17" s="677"/>
      <c r="BY17" s="677"/>
      <c r="BZ17" s="677"/>
      <c r="CA17" s="677"/>
      <c r="CB17" s="677"/>
      <c r="CC17" s="677"/>
      <c r="CD17" s="677"/>
      <c r="CE17" s="677"/>
      <c r="CF17" s="677"/>
      <c r="CG17" s="678"/>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82"/>
      <c r="EA17" s="67"/>
    </row>
    <row r="18" spans="1:131" s="47" customFormat="1" ht="26.25" customHeight="1" x14ac:dyDescent="0.15">
      <c r="A18" s="52">
        <v>12</v>
      </c>
      <c r="B18" s="676"/>
      <c r="C18" s="677"/>
      <c r="D18" s="677"/>
      <c r="E18" s="677"/>
      <c r="F18" s="677"/>
      <c r="G18" s="677"/>
      <c r="H18" s="677"/>
      <c r="I18" s="677"/>
      <c r="J18" s="677"/>
      <c r="K18" s="677"/>
      <c r="L18" s="677"/>
      <c r="M18" s="677"/>
      <c r="N18" s="677"/>
      <c r="O18" s="677"/>
      <c r="P18" s="678"/>
      <c r="Q18" s="920"/>
      <c r="R18" s="921"/>
      <c r="S18" s="921"/>
      <c r="T18" s="921"/>
      <c r="U18" s="921"/>
      <c r="V18" s="921"/>
      <c r="W18" s="921"/>
      <c r="X18" s="921"/>
      <c r="Y18" s="921"/>
      <c r="Z18" s="921"/>
      <c r="AA18" s="921"/>
      <c r="AB18" s="921"/>
      <c r="AC18" s="921"/>
      <c r="AD18" s="921"/>
      <c r="AE18" s="925"/>
      <c r="AF18" s="943"/>
      <c r="AG18" s="680"/>
      <c r="AH18" s="680"/>
      <c r="AI18" s="680"/>
      <c r="AJ18" s="944"/>
      <c r="AK18" s="924"/>
      <c r="AL18" s="921"/>
      <c r="AM18" s="921"/>
      <c r="AN18" s="921"/>
      <c r="AO18" s="921"/>
      <c r="AP18" s="921"/>
      <c r="AQ18" s="921"/>
      <c r="AR18" s="921"/>
      <c r="AS18" s="921"/>
      <c r="AT18" s="921"/>
      <c r="AU18" s="922"/>
      <c r="AV18" s="922"/>
      <c r="AW18" s="922"/>
      <c r="AX18" s="922"/>
      <c r="AY18" s="923"/>
      <c r="AZ18" s="56"/>
      <c r="BA18" s="56"/>
      <c r="BB18" s="56"/>
      <c r="BC18" s="56"/>
      <c r="BD18" s="56"/>
      <c r="BE18" s="67"/>
      <c r="BF18" s="67"/>
      <c r="BG18" s="67"/>
      <c r="BH18" s="67"/>
      <c r="BI18" s="67"/>
      <c r="BJ18" s="67"/>
      <c r="BK18" s="67"/>
      <c r="BL18" s="67"/>
      <c r="BM18" s="67"/>
      <c r="BN18" s="67"/>
      <c r="BO18" s="67"/>
      <c r="BP18" s="67"/>
      <c r="BQ18" s="52">
        <v>12</v>
      </c>
      <c r="BR18" s="72"/>
      <c r="BS18" s="676"/>
      <c r="BT18" s="677"/>
      <c r="BU18" s="677"/>
      <c r="BV18" s="677"/>
      <c r="BW18" s="677"/>
      <c r="BX18" s="677"/>
      <c r="BY18" s="677"/>
      <c r="BZ18" s="677"/>
      <c r="CA18" s="677"/>
      <c r="CB18" s="677"/>
      <c r="CC18" s="677"/>
      <c r="CD18" s="677"/>
      <c r="CE18" s="677"/>
      <c r="CF18" s="677"/>
      <c r="CG18" s="678"/>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82"/>
      <c r="EA18" s="67"/>
    </row>
    <row r="19" spans="1:131" s="47" customFormat="1" ht="26.25" customHeight="1" x14ac:dyDescent="0.15">
      <c r="A19" s="52">
        <v>13</v>
      </c>
      <c r="B19" s="676"/>
      <c r="C19" s="677"/>
      <c r="D19" s="677"/>
      <c r="E19" s="677"/>
      <c r="F19" s="677"/>
      <c r="G19" s="677"/>
      <c r="H19" s="677"/>
      <c r="I19" s="677"/>
      <c r="J19" s="677"/>
      <c r="K19" s="677"/>
      <c r="L19" s="677"/>
      <c r="M19" s="677"/>
      <c r="N19" s="677"/>
      <c r="O19" s="677"/>
      <c r="P19" s="678"/>
      <c r="Q19" s="920"/>
      <c r="R19" s="921"/>
      <c r="S19" s="921"/>
      <c r="T19" s="921"/>
      <c r="U19" s="921"/>
      <c r="V19" s="921"/>
      <c r="W19" s="921"/>
      <c r="X19" s="921"/>
      <c r="Y19" s="921"/>
      <c r="Z19" s="921"/>
      <c r="AA19" s="921"/>
      <c r="AB19" s="921"/>
      <c r="AC19" s="921"/>
      <c r="AD19" s="921"/>
      <c r="AE19" s="925"/>
      <c r="AF19" s="943"/>
      <c r="AG19" s="680"/>
      <c r="AH19" s="680"/>
      <c r="AI19" s="680"/>
      <c r="AJ19" s="944"/>
      <c r="AK19" s="924"/>
      <c r="AL19" s="921"/>
      <c r="AM19" s="921"/>
      <c r="AN19" s="921"/>
      <c r="AO19" s="921"/>
      <c r="AP19" s="921"/>
      <c r="AQ19" s="921"/>
      <c r="AR19" s="921"/>
      <c r="AS19" s="921"/>
      <c r="AT19" s="921"/>
      <c r="AU19" s="922"/>
      <c r="AV19" s="922"/>
      <c r="AW19" s="922"/>
      <c r="AX19" s="922"/>
      <c r="AY19" s="923"/>
      <c r="AZ19" s="56"/>
      <c r="BA19" s="56"/>
      <c r="BB19" s="56"/>
      <c r="BC19" s="56"/>
      <c r="BD19" s="56"/>
      <c r="BE19" s="67"/>
      <c r="BF19" s="67"/>
      <c r="BG19" s="67"/>
      <c r="BH19" s="67"/>
      <c r="BI19" s="67"/>
      <c r="BJ19" s="67"/>
      <c r="BK19" s="67"/>
      <c r="BL19" s="67"/>
      <c r="BM19" s="67"/>
      <c r="BN19" s="67"/>
      <c r="BO19" s="67"/>
      <c r="BP19" s="67"/>
      <c r="BQ19" s="52">
        <v>13</v>
      </c>
      <c r="BR19" s="72"/>
      <c r="BS19" s="676"/>
      <c r="BT19" s="677"/>
      <c r="BU19" s="677"/>
      <c r="BV19" s="677"/>
      <c r="BW19" s="677"/>
      <c r="BX19" s="677"/>
      <c r="BY19" s="677"/>
      <c r="BZ19" s="677"/>
      <c r="CA19" s="677"/>
      <c r="CB19" s="677"/>
      <c r="CC19" s="677"/>
      <c r="CD19" s="677"/>
      <c r="CE19" s="677"/>
      <c r="CF19" s="677"/>
      <c r="CG19" s="678"/>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82"/>
      <c r="EA19" s="67"/>
    </row>
    <row r="20" spans="1:131" s="47" customFormat="1" ht="26.25" customHeight="1" x14ac:dyDescent="0.15">
      <c r="A20" s="52">
        <v>14</v>
      </c>
      <c r="B20" s="676"/>
      <c r="C20" s="677"/>
      <c r="D20" s="677"/>
      <c r="E20" s="677"/>
      <c r="F20" s="677"/>
      <c r="G20" s="677"/>
      <c r="H20" s="677"/>
      <c r="I20" s="677"/>
      <c r="J20" s="677"/>
      <c r="K20" s="677"/>
      <c r="L20" s="677"/>
      <c r="M20" s="677"/>
      <c r="N20" s="677"/>
      <c r="O20" s="677"/>
      <c r="P20" s="678"/>
      <c r="Q20" s="920"/>
      <c r="R20" s="921"/>
      <c r="S20" s="921"/>
      <c r="T20" s="921"/>
      <c r="U20" s="921"/>
      <c r="V20" s="921"/>
      <c r="W20" s="921"/>
      <c r="X20" s="921"/>
      <c r="Y20" s="921"/>
      <c r="Z20" s="921"/>
      <c r="AA20" s="921"/>
      <c r="AB20" s="921"/>
      <c r="AC20" s="921"/>
      <c r="AD20" s="921"/>
      <c r="AE20" s="925"/>
      <c r="AF20" s="943"/>
      <c r="AG20" s="680"/>
      <c r="AH20" s="680"/>
      <c r="AI20" s="680"/>
      <c r="AJ20" s="944"/>
      <c r="AK20" s="924"/>
      <c r="AL20" s="921"/>
      <c r="AM20" s="921"/>
      <c r="AN20" s="921"/>
      <c r="AO20" s="921"/>
      <c r="AP20" s="921"/>
      <c r="AQ20" s="921"/>
      <c r="AR20" s="921"/>
      <c r="AS20" s="921"/>
      <c r="AT20" s="921"/>
      <c r="AU20" s="922"/>
      <c r="AV20" s="922"/>
      <c r="AW20" s="922"/>
      <c r="AX20" s="922"/>
      <c r="AY20" s="923"/>
      <c r="AZ20" s="56"/>
      <c r="BA20" s="56"/>
      <c r="BB20" s="56"/>
      <c r="BC20" s="56"/>
      <c r="BD20" s="56"/>
      <c r="BE20" s="67"/>
      <c r="BF20" s="67"/>
      <c r="BG20" s="67"/>
      <c r="BH20" s="67"/>
      <c r="BI20" s="67"/>
      <c r="BJ20" s="67"/>
      <c r="BK20" s="67"/>
      <c r="BL20" s="67"/>
      <c r="BM20" s="67"/>
      <c r="BN20" s="67"/>
      <c r="BO20" s="67"/>
      <c r="BP20" s="67"/>
      <c r="BQ20" s="52">
        <v>14</v>
      </c>
      <c r="BR20" s="72"/>
      <c r="BS20" s="676"/>
      <c r="BT20" s="677"/>
      <c r="BU20" s="677"/>
      <c r="BV20" s="677"/>
      <c r="BW20" s="677"/>
      <c r="BX20" s="677"/>
      <c r="BY20" s="677"/>
      <c r="BZ20" s="677"/>
      <c r="CA20" s="677"/>
      <c r="CB20" s="677"/>
      <c r="CC20" s="677"/>
      <c r="CD20" s="677"/>
      <c r="CE20" s="677"/>
      <c r="CF20" s="677"/>
      <c r="CG20" s="678"/>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82"/>
      <c r="EA20" s="67"/>
    </row>
    <row r="21" spans="1:131" s="47" customFormat="1" ht="26.25" customHeight="1" x14ac:dyDescent="0.15">
      <c r="A21" s="52">
        <v>15</v>
      </c>
      <c r="B21" s="676"/>
      <c r="C21" s="677"/>
      <c r="D21" s="677"/>
      <c r="E21" s="677"/>
      <c r="F21" s="677"/>
      <c r="G21" s="677"/>
      <c r="H21" s="677"/>
      <c r="I21" s="677"/>
      <c r="J21" s="677"/>
      <c r="K21" s="677"/>
      <c r="L21" s="677"/>
      <c r="M21" s="677"/>
      <c r="N21" s="677"/>
      <c r="O21" s="677"/>
      <c r="P21" s="678"/>
      <c r="Q21" s="920"/>
      <c r="R21" s="921"/>
      <c r="S21" s="921"/>
      <c r="T21" s="921"/>
      <c r="U21" s="921"/>
      <c r="V21" s="921"/>
      <c r="W21" s="921"/>
      <c r="X21" s="921"/>
      <c r="Y21" s="921"/>
      <c r="Z21" s="921"/>
      <c r="AA21" s="921"/>
      <c r="AB21" s="921"/>
      <c r="AC21" s="921"/>
      <c r="AD21" s="921"/>
      <c r="AE21" s="925"/>
      <c r="AF21" s="943"/>
      <c r="AG21" s="680"/>
      <c r="AH21" s="680"/>
      <c r="AI21" s="680"/>
      <c r="AJ21" s="944"/>
      <c r="AK21" s="924"/>
      <c r="AL21" s="921"/>
      <c r="AM21" s="921"/>
      <c r="AN21" s="921"/>
      <c r="AO21" s="921"/>
      <c r="AP21" s="921"/>
      <c r="AQ21" s="921"/>
      <c r="AR21" s="921"/>
      <c r="AS21" s="921"/>
      <c r="AT21" s="921"/>
      <c r="AU21" s="922"/>
      <c r="AV21" s="922"/>
      <c r="AW21" s="922"/>
      <c r="AX21" s="922"/>
      <c r="AY21" s="923"/>
      <c r="AZ21" s="56"/>
      <c r="BA21" s="56"/>
      <c r="BB21" s="56"/>
      <c r="BC21" s="56"/>
      <c r="BD21" s="56"/>
      <c r="BE21" s="67"/>
      <c r="BF21" s="67"/>
      <c r="BG21" s="67"/>
      <c r="BH21" s="67"/>
      <c r="BI21" s="67"/>
      <c r="BJ21" s="67"/>
      <c r="BK21" s="67"/>
      <c r="BL21" s="67"/>
      <c r="BM21" s="67"/>
      <c r="BN21" s="67"/>
      <c r="BO21" s="67"/>
      <c r="BP21" s="67"/>
      <c r="BQ21" s="52">
        <v>15</v>
      </c>
      <c r="BR21" s="72"/>
      <c r="BS21" s="676"/>
      <c r="BT21" s="677"/>
      <c r="BU21" s="677"/>
      <c r="BV21" s="677"/>
      <c r="BW21" s="677"/>
      <c r="BX21" s="677"/>
      <c r="BY21" s="677"/>
      <c r="BZ21" s="677"/>
      <c r="CA21" s="677"/>
      <c r="CB21" s="677"/>
      <c r="CC21" s="677"/>
      <c r="CD21" s="677"/>
      <c r="CE21" s="677"/>
      <c r="CF21" s="677"/>
      <c r="CG21" s="678"/>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82"/>
      <c r="EA21" s="67"/>
    </row>
    <row r="22" spans="1:131" s="47" customFormat="1" ht="26.25" customHeight="1" x14ac:dyDescent="0.15">
      <c r="A22" s="52">
        <v>16</v>
      </c>
      <c r="B22" s="676"/>
      <c r="C22" s="677"/>
      <c r="D22" s="677"/>
      <c r="E22" s="677"/>
      <c r="F22" s="677"/>
      <c r="G22" s="677"/>
      <c r="H22" s="677"/>
      <c r="I22" s="677"/>
      <c r="J22" s="677"/>
      <c r="K22" s="677"/>
      <c r="L22" s="677"/>
      <c r="M22" s="677"/>
      <c r="N22" s="677"/>
      <c r="O22" s="677"/>
      <c r="P22" s="678"/>
      <c r="Q22" s="964"/>
      <c r="R22" s="965"/>
      <c r="S22" s="965"/>
      <c r="T22" s="965"/>
      <c r="U22" s="965"/>
      <c r="V22" s="965"/>
      <c r="W22" s="965"/>
      <c r="X22" s="965"/>
      <c r="Y22" s="965"/>
      <c r="Z22" s="965"/>
      <c r="AA22" s="965"/>
      <c r="AB22" s="965"/>
      <c r="AC22" s="965"/>
      <c r="AD22" s="965"/>
      <c r="AE22" s="966"/>
      <c r="AF22" s="943"/>
      <c r="AG22" s="680"/>
      <c r="AH22" s="680"/>
      <c r="AI22" s="680"/>
      <c r="AJ22" s="944"/>
      <c r="AK22" s="967"/>
      <c r="AL22" s="965"/>
      <c r="AM22" s="965"/>
      <c r="AN22" s="965"/>
      <c r="AO22" s="965"/>
      <c r="AP22" s="965"/>
      <c r="AQ22" s="965"/>
      <c r="AR22" s="965"/>
      <c r="AS22" s="965"/>
      <c r="AT22" s="965"/>
      <c r="AU22" s="968"/>
      <c r="AV22" s="968"/>
      <c r="AW22" s="968"/>
      <c r="AX22" s="968"/>
      <c r="AY22" s="969"/>
      <c r="AZ22" s="948" t="s">
        <v>464</v>
      </c>
      <c r="BA22" s="948"/>
      <c r="BB22" s="948"/>
      <c r="BC22" s="948"/>
      <c r="BD22" s="949"/>
      <c r="BE22" s="67"/>
      <c r="BF22" s="67"/>
      <c r="BG22" s="67"/>
      <c r="BH22" s="67"/>
      <c r="BI22" s="67"/>
      <c r="BJ22" s="67"/>
      <c r="BK22" s="67"/>
      <c r="BL22" s="67"/>
      <c r="BM22" s="67"/>
      <c r="BN22" s="67"/>
      <c r="BO22" s="67"/>
      <c r="BP22" s="67"/>
      <c r="BQ22" s="52">
        <v>16</v>
      </c>
      <c r="BR22" s="72"/>
      <c r="BS22" s="676"/>
      <c r="BT22" s="677"/>
      <c r="BU22" s="677"/>
      <c r="BV22" s="677"/>
      <c r="BW22" s="677"/>
      <c r="BX22" s="677"/>
      <c r="BY22" s="677"/>
      <c r="BZ22" s="677"/>
      <c r="CA22" s="677"/>
      <c r="CB22" s="677"/>
      <c r="CC22" s="677"/>
      <c r="CD22" s="677"/>
      <c r="CE22" s="677"/>
      <c r="CF22" s="677"/>
      <c r="CG22" s="678"/>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82"/>
      <c r="EA22" s="67"/>
    </row>
    <row r="23" spans="1:131" s="47" customFormat="1" ht="26.25" customHeight="1" x14ac:dyDescent="0.15">
      <c r="A23" s="53" t="s">
        <v>252</v>
      </c>
      <c r="B23" s="898" t="s">
        <v>308</v>
      </c>
      <c r="C23" s="899"/>
      <c r="D23" s="899"/>
      <c r="E23" s="899"/>
      <c r="F23" s="899"/>
      <c r="G23" s="899"/>
      <c r="H23" s="899"/>
      <c r="I23" s="899"/>
      <c r="J23" s="899"/>
      <c r="K23" s="899"/>
      <c r="L23" s="899"/>
      <c r="M23" s="899"/>
      <c r="N23" s="899"/>
      <c r="O23" s="899"/>
      <c r="P23" s="900"/>
      <c r="Q23" s="962">
        <v>11590</v>
      </c>
      <c r="R23" s="910"/>
      <c r="S23" s="910"/>
      <c r="T23" s="910"/>
      <c r="U23" s="910"/>
      <c r="V23" s="910">
        <v>11523</v>
      </c>
      <c r="W23" s="910"/>
      <c r="X23" s="910"/>
      <c r="Y23" s="910"/>
      <c r="Z23" s="910"/>
      <c r="AA23" s="910">
        <v>67</v>
      </c>
      <c r="AB23" s="910"/>
      <c r="AC23" s="910"/>
      <c r="AD23" s="910"/>
      <c r="AE23" s="963"/>
      <c r="AF23" s="934">
        <v>48</v>
      </c>
      <c r="AG23" s="910"/>
      <c r="AH23" s="910"/>
      <c r="AI23" s="910"/>
      <c r="AJ23" s="935"/>
      <c r="AK23" s="936"/>
      <c r="AL23" s="909"/>
      <c r="AM23" s="909"/>
      <c r="AN23" s="909"/>
      <c r="AO23" s="909"/>
      <c r="AP23" s="910">
        <v>14315</v>
      </c>
      <c r="AQ23" s="910"/>
      <c r="AR23" s="910"/>
      <c r="AS23" s="910"/>
      <c r="AT23" s="910"/>
      <c r="AU23" s="911"/>
      <c r="AV23" s="911"/>
      <c r="AW23" s="911"/>
      <c r="AX23" s="911"/>
      <c r="AY23" s="912"/>
      <c r="AZ23" s="938" t="s">
        <v>205</v>
      </c>
      <c r="BA23" s="905"/>
      <c r="BB23" s="905"/>
      <c r="BC23" s="905"/>
      <c r="BD23" s="939"/>
      <c r="BE23" s="67"/>
      <c r="BF23" s="67"/>
      <c r="BG23" s="67"/>
      <c r="BH23" s="67"/>
      <c r="BI23" s="67"/>
      <c r="BJ23" s="67"/>
      <c r="BK23" s="67"/>
      <c r="BL23" s="67"/>
      <c r="BM23" s="67"/>
      <c r="BN23" s="67"/>
      <c r="BO23" s="67"/>
      <c r="BP23" s="67"/>
      <c r="BQ23" s="52">
        <v>17</v>
      </c>
      <c r="BR23" s="72"/>
      <c r="BS23" s="676"/>
      <c r="BT23" s="677"/>
      <c r="BU23" s="677"/>
      <c r="BV23" s="677"/>
      <c r="BW23" s="677"/>
      <c r="BX23" s="677"/>
      <c r="BY23" s="677"/>
      <c r="BZ23" s="677"/>
      <c r="CA23" s="677"/>
      <c r="CB23" s="677"/>
      <c r="CC23" s="677"/>
      <c r="CD23" s="677"/>
      <c r="CE23" s="677"/>
      <c r="CF23" s="677"/>
      <c r="CG23" s="678"/>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82"/>
      <c r="EA23" s="67"/>
    </row>
    <row r="24" spans="1:131" s="47" customFormat="1" ht="26.25" customHeight="1" x14ac:dyDescent="0.15">
      <c r="A24" s="960" t="s">
        <v>393</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676"/>
      <c r="BT24" s="677"/>
      <c r="BU24" s="677"/>
      <c r="BV24" s="677"/>
      <c r="BW24" s="677"/>
      <c r="BX24" s="677"/>
      <c r="BY24" s="677"/>
      <c r="BZ24" s="677"/>
      <c r="CA24" s="677"/>
      <c r="CB24" s="677"/>
      <c r="CC24" s="677"/>
      <c r="CD24" s="677"/>
      <c r="CE24" s="677"/>
      <c r="CF24" s="677"/>
      <c r="CG24" s="678"/>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82"/>
      <c r="EA24" s="67"/>
    </row>
    <row r="25" spans="1:131" ht="26.25" customHeight="1" x14ac:dyDescent="0.15">
      <c r="A25" s="961" t="s">
        <v>430</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676"/>
      <c r="BT25" s="677"/>
      <c r="BU25" s="677"/>
      <c r="BV25" s="677"/>
      <c r="BW25" s="677"/>
      <c r="BX25" s="677"/>
      <c r="BY25" s="677"/>
      <c r="BZ25" s="677"/>
      <c r="CA25" s="677"/>
      <c r="CB25" s="677"/>
      <c r="CC25" s="677"/>
      <c r="CD25" s="677"/>
      <c r="CE25" s="677"/>
      <c r="CF25" s="677"/>
      <c r="CG25" s="678"/>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82"/>
      <c r="EA25" s="48"/>
    </row>
    <row r="26" spans="1:131" ht="26.25" customHeight="1" x14ac:dyDescent="0.15">
      <c r="A26" s="659" t="s">
        <v>450</v>
      </c>
      <c r="B26" s="660"/>
      <c r="C26" s="660"/>
      <c r="D26" s="660"/>
      <c r="E26" s="660"/>
      <c r="F26" s="660"/>
      <c r="G26" s="660"/>
      <c r="H26" s="660"/>
      <c r="I26" s="660"/>
      <c r="J26" s="660"/>
      <c r="K26" s="660"/>
      <c r="L26" s="660"/>
      <c r="M26" s="660"/>
      <c r="N26" s="660"/>
      <c r="O26" s="660"/>
      <c r="P26" s="661"/>
      <c r="Q26" s="651" t="s">
        <v>466</v>
      </c>
      <c r="R26" s="652"/>
      <c r="S26" s="652"/>
      <c r="T26" s="652"/>
      <c r="U26" s="653"/>
      <c r="V26" s="651" t="s">
        <v>467</v>
      </c>
      <c r="W26" s="652"/>
      <c r="X26" s="652"/>
      <c r="Y26" s="652"/>
      <c r="Z26" s="653"/>
      <c r="AA26" s="651" t="s">
        <v>468</v>
      </c>
      <c r="AB26" s="652"/>
      <c r="AC26" s="652"/>
      <c r="AD26" s="652"/>
      <c r="AE26" s="652"/>
      <c r="AF26" s="665" t="s">
        <v>248</v>
      </c>
      <c r="AG26" s="666"/>
      <c r="AH26" s="666"/>
      <c r="AI26" s="666"/>
      <c r="AJ26" s="667"/>
      <c r="AK26" s="652" t="s">
        <v>398</v>
      </c>
      <c r="AL26" s="652"/>
      <c r="AM26" s="652"/>
      <c r="AN26" s="652"/>
      <c r="AO26" s="653"/>
      <c r="AP26" s="651" t="s">
        <v>363</v>
      </c>
      <c r="AQ26" s="652"/>
      <c r="AR26" s="652"/>
      <c r="AS26" s="652"/>
      <c r="AT26" s="653"/>
      <c r="AU26" s="651" t="s">
        <v>469</v>
      </c>
      <c r="AV26" s="652"/>
      <c r="AW26" s="652"/>
      <c r="AX26" s="652"/>
      <c r="AY26" s="653"/>
      <c r="AZ26" s="651" t="s">
        <v>234</v>
      </c>
      <c r="BA26" s="652"/>
      <c r="BB26" s="652"/>
      <c r="BC26" s="652"/>
      <c r="BD26" s="653"/>
      <c r="BE26" s="651" t="s">
        <v>458</v>
      </c>
      <c r="BF26" s="652"/>
      <c r="BG26" s="652"/>
      <c r="BH26" s="652"/>
      <c r="BI26" s="657"/>
      <c r="BJ26" s="56"/>
      <c r="BK26" s="56"/>
      <c r="BL26" s="56"/>
      <c r="BM26" s="56"/>
      <c r="BN26" s="56"/>
      <c r="BO26" s="55"/>
      <c r="BP26" s="55"/>
      <c r="BQ26" s="52">
        <v>20</v>
      </c>
      <c r="BR26" s="72"/>
      <c r="BS26" s="676"/>
      <c r="BT26" s="677"/>
      <c r="BU26" s="677"/>
      <c r="BV26" s="677"/>
      <c r="BW26" s="677"/>
      <c r="BX26" s="677"/>
      <c r="BY26" s="677"/>
      <c r="BZ26" s="677"/>
      <c r="CA26" s="677"/>
      <c r="CB26" s="677"/>
      <c r="CC26" s="677"/>
      <c r="CD26" s="677"/>
      <c r="CE26" s="677"/>
      <c r="CF26" s="677"/>
      <c r="CG26" s="678"/>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8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676"/>
      <c r="BT27" s="677"/>
      <c r="BU27" s="677"/>
      <c r="BV27" s="677"/>
      <c r="BW27" s="677"/>
      <c r="BX27" s="677"/>
      <c r="BY27" s="677"/>
      <c r="BZ27" s="677"/>
      <c r="CA27" s="677"/>
      <c r="CB27" s="677"/>
      <c r="CC27" s="677"/>
      <c r="CD27" s="677"/>
      <c r="CE27" s="677"/>
      <c r="CF27" s="677"/>
      <c r="CG27" s="678"/>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82"/>
      <c r="EA27" s="48"/>
    </row>
    <row r="28" spans="1:131" ht="26.25" customHeight="1" x14ac:dyDescent="0.15">
      <c r="A28" s="54">
        <v>1</v>
      </c>
      <c r="B28" s="926" t="s">
        <v>470</v>
      </c>
      <c r="C28" s="927"/>
      <c r="D28" s="927"/>
      <c r="E28" s="927"/>
      <c r="F28" s="927"/>
      <c r="G28" s="927"/>
      <c r="H28" s="927"/>
      <c r="I28" s="927"/>
      <c r="J28" s="927"/>
      <c r="K28" s="927"/>
      <c r="L28" s="927"/>
      <c r="M28" s="927"/>
      <c r="N28" s="927"/>
      <c r="O28" s="927"/>
      <c r="P28" s="928"/>
      <c r="Q28" s="951">
        <v>1749</v>
      </c>
      <c r="R28" s="952"/>
      <c r="S28" s="952"/>
      <c r="T28" s="952"/>
      <c r="U28" s="952"/>
      <c r="V28" s="952">
        <v>1745</v>
      </c>
      <c r="W28" s="952"/>
      <c r="X28" s="952"/>
      <c r="Y28" s="952"/>
      <c r="Z28" s="952"/>
      <c r="AA28" s="952">
        <v>4</v>
      </c>
      <c r="AB28" s="952"/>
      <c r="AC28" s="952"/>
      <c r="AD28" s="952"/>
      <c r="AE28" s="953"/>
      <c r="AF28" s="954">
        <v>4</v>
      </c>
      <c r="AG28" s="952"/>
      <c r="AH28" s="952"/>
      <c r="AI28" s="952"/>
      <c r="AJ28" s="955"/>
      <c r="AK28" s="956">
        <v>132</v>
      </c>
      <c r="AL28" s="952"/>
      <c r="AM28" s="952"/>
      <c r="AN28" s="952"/>
      <c r="AO28" s="952"/>
      <c r="AP28" s="952" t="s">
        <v>205</v>
      </c>
      <c r="AQ28" s="952"/>
      <c r="AR28" s="952"/>
      <c r="AS28" s="952"/>
      <c r="AT28" s="952"/>
      <c r="AU28" s="952" t="s">
        <v>205</v>
      </c>
      <c r="AV28" s="952"/>
      <c r="AW28" s="952"/>
      <c r="AX28" s="952"/>
      <c r="AY28" s="952"/>
      <c r="AZ28" s="957" t="s">
        <v>205</v>
      </c>
      <c r="BA28" s="957"/>
      <c r="BB28" s="957"/>
      <c r="BC28" s="957"/>
      <c r="BD28" s="957"/>
      <c r="BE28" s="958"/>
      <c r="BF28" s="958"/>
      <c r="BG28" s="958"/>
      <c r="BH28" s="958"/>
      <c r="BI28" s="959"/>
      <c r="BJ28" s="56"/>
      <c r="BK28" s="56"/>
      <c r="BL28" s="56"/>
      <c r="BM28" s="56"/>
      <c r="BN28" s="56"/>
      <c r="BO28" s="55"/>
      <c r="BP28" s="55"/>
      <c r="BQ28" s="52">
        <v>22</v>
      </c>
      <c r="BR28" s="72"/>
      <c r="BS28" s="676"/>
      <c r="BT28" s="677"/>
      <c r="BU28" s="677"/>
      <c r="BV28" s="677"/>
      <c r="BW28" s="677"/>
      <c r="BX28" s="677"/>
      <c r="BY28" s="677"/>
      <c r="BZ28" s="677"/>
      <c r="CA28" s="677"/>
      <c r="CB28" s="677"/>
      <c r="CC28" s="677"/>
      <c r="CD28" s="677"/>
      <c r="CE28" s="677"/>
      <c r="CF28" s="677"/>
      <c r="CG28" s="678"/>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82"/>
      <c r="EA28" s="48"/>
    </row>
    <row r="29" spans="1:131" ht="26.25" customHeight="1" x14ac:dyDescent="0.15">
      <c r="A29" s="54">
        <v>2</v>
      </c>
      <c r="B29" s="676" t="s">
        <v>229</v>
      </c>
      <c r="C29" s="677"/>
      <c r="D29" s="677"/>
      <c r="E29" s="677"/>
      <c r="F29" s="677"/>
      <c r="G29" s="677"/>
      <c r="H29" s="677"/>
      <c r="I29" s="677"/>
      <c r="J29" s="677"/>
      <c r="K29" s="677"/>
      <c r="L29" s="677"/>
      <c r="M29" s="677"/>
      <c r="N29" s="677"/>
      <c r="O29" s="677"/>
      <c r="P29" s="678"/>
      <c r="Q29" s="920">
        <v>283</v>
      </c>
      <c r="R29" s="921"/>
      <c r="S29" s="921"/>
      <c r="T29" s="921"/>
      <c r="U29" s="921"/>
      <c r="V29" s="921">
        <v>278</v>
      </c>
      <c r="W29" s="921"/>
      <c r="X29" s="921"/>
      <c r="Y29" s="921"/>
      <c r="Z29" s="921"/>
      <c r="AA29" s="921">
        <v>5</v>
      </c>
      <c r="AB29" s="921"/>
      <c r="AC29" s="921"/>
      <c r="AD29" s="921"/>
      <c r="AE29" s="925"/>
      <c r="AF29" s="943">
        <v>5</v>
      </c>
      <c r="AG29" s="680"/>
      <c r="AH29" s="680"/>
      <c r="AI29" s="680"/>
      <c r="AJ29" s="944"/>
      <c r="AK29" s="924">
        <v>93</v>
      </c>
      <c r="AL29" s="921"/>
      <c r="AM29" s="921"/>
      <c r="AN29" s="921"/>
      <c r="AO29" s="921"/>
      <c r="AP29" s="921" t="s">
        <v>205</v>
      </c>
      <c r="AQ29" s="921"/>
      <c r="AR29" s="921"/>
      <c r="AS29" s="921"/>
      <c r="AT29" s="921"/>
      <c r="AU29" s="921" t="s">
        <v>205</v>
      </c>
      <c r="AV29" s="921"/>
      <c r="AW29" s="921"/>
      <c r="AX29" s="921"/>
      <c r="AY29" s="921"/>
      <c r="AZ29" s="950" t="s">
        <v>205</v>
      </c>
      <c r="BA29" s="950"/>
      <c r="BB29" s="950"/>
      <c r="BC29" s="950"/>
      <c r="BD29" s="950"/>
      <c r="BE29" s="922"/>
      <c r="BF29" s="922"/>
      <c r="BG29" s="922"/>
      <c r="BH29" s="922"/>
      <c r="BI29" s="923"/>
      <c r="BJ29" s="56"/>
      <c r="BK29" s="56"/>
      <c r="BL29" s="56"/>
      <c r="BM29" s="56"/>
      <c r="BN29" s="56"/>
      <c r="BO29" s="55"/>
      <c r="BP29" s="55"/>
      <c r="BQ29" s="52">
        <v>23</v>
      </c>
      <c r="BR29" s="72"/>
      <c r="BS29" s="676"/>
      <c r="BT29" s="677"/>
      <c r="BU29" s="677"/>
      <c r="BV29" s="677"/>
      <c r="BW29" s="677"/>
      <c r="BX29" s="677"/>
      <c r="BY29" s="677"/>
      <c r="BZ29" s="677"/>
      <c r="CA29" s="677"/>
      <c r="CB29" s="677"/>
      <c r="CC29" s="677"/>
      <c r="CD29" s="677"/>
      <c r="CE29" s="677"/>
      <c r="CF29" s="677"/>
      <c r="CG29" s="678"/>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82"/>
      <c r="EA29" s="48"/>
    </row>
    <row r="30" spans="1:131" ht="26.25" customHeight="1" x14ac:dyDescent="0.15">
      <c r="A30" s="54">
        <v>3</v>
      </c>
      <c r="B30" s="676" t="s">
        <v>131</v>
      </c>
      <c r="C30" s="677"/>
      <c r="D30" s="677"/>
      <c r="E30" s="677"/>
      <c r="F30" s="677"/>
      <c r="G30" s="677"/>
      <c r="H30" s="677"/>
      <c r="I30" s="677"/>
      <c r="J30" s="677"/>
      <c r="K30" s="677"/>
      <c r="L30" s="677"/>
      <c r="M30" s="677"/>
      <c r="N30" s="677"/>
      <c r="O30" s="677"/>
      <c r="P30" s="678"/>
      <c r="Q30" s="920">
        <v>2200</v>
      </c>
      <c r="R30" s="921"/>
      <c r="S30" s="921"/>
      <c r="T30" s="921"/>
      <c r="U30" s="921"/>
      <c r="V30" s="921">
        <v>2149</v>
      </c>
      <c r="W30" s="921"/>
      <c r="X30" s="921"/>
      <c r="Y30" s="921"/>
      <c r="Z30" s="921"/>
      <c r="AA30" s="921">
        <v>51</v>
      </c>
      <c r="AB30" s="921"/>
      <c r="AC30" s="921"/>
      <c r="AD30" s="921"/>
      <c r="AE30" s="925"/>
      <c r="AF30" s="943">
        <v>51</v>
      </c>
      <c r="AG30" s="680"/>
      <c r="AH30" s="680"/>
      <c r="AI30" s="680"/>
      <c r="AJ30" s="944"/>
      <c r="AK30" s="924">
        <v>329</v>
      </c>
      <c r="AL30" s="921"/>
      <c r="AM30" s="921"/>
      <c r="AN30" s="921"/>
      <c r="AO30" s="921"/>
      <c r="AP30" s="921" t="s">
        <v>205</v>
      </c>
      <c r="AQ30" s="921"/>
      <c r="AR30" s="921"/>
      <c r="AS30" s="921"/>
      <c r="AT30" s="921"/>
      <c r="AU30" s="921" t="s">
        <v>205</v>
      </c>
      <c r="AV30" s="921"/>
      <c r="AW30" s="921"/>
      <c r="AX30" s="921"/>
      <c r="AY30" s="921"/>
      <c r="AZ30" s="950" t="s">
        <v>205</v>
      </c>
      <c r="BA30" s="950"/>
      <c r="BB30" s="950"/>
      <c r="BC30" s="950"/>
      <c r="BD30" s="950"/>
      <c r="BE30" s="922"/>
      <c r="BF30" s="922"/>
      <c r="BG30" s="922"/>
      <c r="BH30" s="922"/>
      <c r="BI30" s="923"/>
      <c r="BJ30" s="56"/>
      <c r="BK30" s="56"/>
      <c r="BL30" s="56"/>
      <c r="BM30" s="56"/>
      <c r="BN30" s="56"/>
      <c r="BO30" s="55"/>
      <c r="BP30" s="55"/>
      <c r="BQ30" s="52">
        <v>24</v>
      </c>
      <c r="BR30" s="72"/>
      <c r="BS30" s="676"/>
      <c r="BT30" s="677"/>
      <c r="BU30" s="677"/>
      <c r="BV30" s="677"/>
      <c r="BW30" s="677"/>
      <c r="BX30" s="677"/>
      <c r="BY30" s="677"/>
      <c r="BZ30" s="677"/>
      <c r="CA30" s="677"/>
      <c r="CB30" s="677"/>
      <c r="CC30" s="677"/>
      <c r="CD30" s="677"/>
      <c r="CE30" s="677"/>
      <c r="CF30" s="677"/>
      <c r="CG30" s="678"/>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82"/>
      <c r="EA30" s="48"/>
    </row>
    <row r="31" spans="1:131" ht="26.25" customHeight="1" x14ac:dyDescent="0.15">
      <c r="A31" s="54">
        <v>4</v>
      </c>
      <c r="B31" s="676" t="s">
        <v>471</v>
      </c>
      <c r="C31" s="677"/>
      <c r="D31" s="677"/>
      <c r="E31" s="677"/>
      <c r="F31" s="677"/>
      <c r="G31" s="677"/>
      <c r="H31" s="677"/>
      <c r="I31" s="677"/>
      <c r="J31" s="677"/>
      <c r="K31" s="677"/>
      <c r="L31" s="677"/>
      <c r="M31" s="677"/>
      <c r="N31" s="677"/>
      <c r="O31" s="677"/>
      <c r="P31" s="678"/>
      <c r="Q31" s="920">
        <v>7</v>
      </c>
      <c r="R31" s="921"/>
      <c r="S31" s="921"/>
      <c r="T31" s="921"/>
      <c r="U31" s="921"/>
      <c r="V31" s="921">
        <v>3</v>
      </c>
      <c r="W31" s="921"/>
      <c r="X31" s="921"/>
      <c r="Y31" s="921"/>
      <c r="Z31" s="921"/>
      <c r="AA31" s="921">
        <v>3</v>
      </c>
      <c r="AB31" s="921"/>
      <c r="AC31" s="921"/>
      <c r="AD31" s="921"/>
      <c r="AE31" s="925"/>
      <c r="AF31" s="943">
        <v>3</v>
      </c>
      <c r="AG31" s="680"/>
      <c r="AH31" s="680"/>
      <c r="AI31" s="680"/>
      <c r="AJ31" s="944"/>
      <c r="AK31" s="924">
        <v>8</v>
      </c>
      <c r="AL31" s="921"/>
      <c r="AM31" s="921"/>
      <c r="AN31" s="921"/>
      <c r="AO31" s="921"/>
      <c r="AP31" s="921" t="s">
        <v>205</v>
      </c>
      <c r="AQ31" s="921"/>
      <c r="AR31" s="921"/>
      <c r="AS31" s="921"/>
      <c r="AT31" s="921"/>
      <c r="AU31" s="921" t="s">
        <v>205</v>
      </c>
      <c r="AV31" s="921"/>
      <c r="AW31" s="921"/>
      <c r="AX31" s="921"/>
      <c r="AY31" s="921"/>
      <c r="AZ31" s="950" t="s">
        <v>205</v>
      </c>
      <c r="BA31" s="950"/>
      <c r="BB31" s="950"/>
      <c r="BC31" s="950"/>
      <c r="BD31" s="950"/>
      <c r="BE31" s="922"/>
      <c r="BF31" s="922"/>
      <c r="BG31" s="922"/>
      <c r="BH31" s="922"/>
      <c r="BI31" s="923"/>
      <c r="BJ31" s="56"/>
      <c r="BK31" s="56"/>
      <c r="BL31" s="56"/>
      <c r="BM31" s="56"/>
      <c r="BN31" s="56"/>
      <c r="BO31" s="55"/>
      <c r="BP31" s="55"/>
      <c r="BQ31" s="52">
        <v>25</v>
      </c>
      <c r="BR31" s="72"/>
      <c r="BS31" s="676"/>
      <c r="BT31" s="677"/>
      <c r="BU31" s="677"/>
      <c r="BV31" s="677"/>
      <c r="BW31" s="677"/>
      <c r="BX31" s="677"/>
      <c r="BY31" s="677"/>
      <c r="BZ31" s="677"/>
      <c r="CA31" s="677"/>
      <c r="CB31" s="677"/>
      <c r="CC31" s="677"/>
      <c r="CD31" s="677"/>
      <c r="CE31" s="677"/>
      <c r="CF31" s="677"/>
      <c r="CG31" s="678"/>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82"/>
      <c r="EA31" s="48"/>
    </row>
    <row r="32" spans="1:131" ht="26.25" customHeight="1" x14ac:dyDescent="0.15">
      <c r="A32" s="54">
        <v>5</v>
      </c>
      <c r="B32" s="676" t="s">
        <v>472</v>
      </c>
      <c r="C32" s="677"/>
      <c r="D32" s="677"/>
      <c r="E32" s="677"/>
      <c r="F32" s="677"/>
      <c r="G32" s="677"/>
      <c r="H32" s="677"/>
      <c r="I32" s="677"/>
      <c r="J32" s="677"/>
      <c r="K32" s="677"/>
      <c r="L32" s="677"/>
      <c r="M32" s="677"/>
      <c r="N32" s="677"/>
      <c r="O32" s="677"/>
      <c r="P32" s="678"/>
      <c r="Q32" s="920">
        <v>147</v>
      </c>
      <c r="R32" s="921"/>
      <c r="S32" s="921"/>
      <c r="T32" s="921"/>
      <c r="U32" s="921"/>
      <c r="V32" s="921">
        <v>146</v>
      </c>
      <c r="W32" s="921"/>
      <c r="X32" s="921"/>
      <c r="Y32" s="921"/>
      <c r="Z32" s="921"/>
      <c r="AA32" s="921">
        <v>1</v>
      </c>
      <c r="AB32" s="921"/>
      <c r="AC32" s="921"/>
      <c r="AD32" s="921"/>
      <c r="AE32" s="925"/>
      <c r="AF32" s="943">
        <v>1</v>
      </c>
      <c r="AG32" s="680"/>
      <c r="AH32" s="680"/>
      <c r="AI32" s="680"/>
      <c r="AJ32" s="944"/>
      <c r="AK32" s="924">
        <v>65</v>
      </c>
      <c r="AL32" s="921"/>
      <c r="AM32" s="921"/>
      <c r="AN32" s="921"/>
      <c r="AO32" s="921"/>
      <c r="AP32" s="921" t="s">
        <v>205</v>
      </c>
      <c r="AQ32" s="921"/>
      <c r="AR32" s="921"/>
      <c r="AS32" s="921"/>
      <c r="AT32" s="921"/>
      <c r="AU32" s="921" t="s">
        <v>205</v>
      </c>
      <c r="AV32" s="921"/>
      <c r="AW32" s="921"/>
      <c r="AX32" s="921"/>
      <c r="AY32" s="921"/>
      <c r="AZ32" s="950" t="s">
        <v>205</v>
      </c>
      <c r="BA32" s="950"/>
      <c r="BB32" s="950"/>
      <c r="BC32" s="950"/>
      <c r="BD32" s="950"/>
      <c r="BE32" s="922"/>
      <c r="BF32" s="922"/>
      <c r="BG32" s="922"/>
      <c r="BH32" s="922"/>
      <c r="BI32" s="923"/>
      <c r="BJ32" s="56"/>
      <c r="BK32" s="56"/>
      <c r="BL32" s="56"/>
      <c r="BM32" s="56"/>
      <c r="BN32" s="56"/>
      <c r="BO32" s="55"/>
      <c r="BP32" s="55"/>
      <c r="BQ32" s="52">
        <v>26</v>
      </c>
      <c r="BR32" s="72"/>
      <c r="BS32" s="676"/>
      <c r="BT32" s="677"/>
      <c r="BU32" s="677"/>
      <c r="BV32" s="677"/>
      <c r="BW32" s="677"/>
      <c r="BX32" s="677"/>
      <c r="BY32" s="677"/>
      <c r="BZ32" s="677"/>
      <c r="CA32" s="677"/>
      <c r="CB32" s="677"/>
      <c r="CC32" s="677"/>
      <c r="CD32" s="677"/>
      <c r="CE32" s="677"/>
      <c r="CF32" s="677"/>
      <c r="CG32" s="678"/>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82"/>
      <c r="EA32" s="48"/>
    </row>
    <row r="33" spans="1:131" ht="26.25" customHeight="1" x14ac:dyDescent="0.15">
      <c r="A33" s="54">
        <v>6</v>
      </c>
      <c r="B33" s="676" t="s">
        <v>337</v>
      </c>
      <c r="C33" s="677"/>
      <c r="D33" s="677"/>
      <c r="E33" s="677"/>
      <c r="F33" s="677"/>
      <c r="G33" s="677"/>
      <c r="H33" s="677"/>
      <c r="I33" s="677"/>
      <c r="J33" s="677"/>
      <c r="K33" s="677"/>
      <c r="L33" s="677"/>
      <c r="M33" s="677"/>
      <c r="N33" s="677"/>
      <c r="O33" s="677"/>
      <c r="P33" s="678"/>
      <c r="Q33" s="920">
        <v>977</v>
      </c>
      <c r="R33" s="921"/>
      <c r="S33" s="921"/>
      <c r="T33" s="921"/>
      <c r="U33" s="921"/>
      <c r="V33" s="921">
        <v>963</v>
      </c>
      <c r="W33" s="921"/>
      <c r="X33" s="921"/>
      <c r="Y33" s="921"/>
      <c r="Z33" s="921"/>
      <c r="AA33" s="921">
        <v>13</v>
      </c>
      <c r="AB33" s="921"/>
      <c r="AC33" s="921"/>
      <c r="AD33" s="921"/>
      <c r="AE33" s="925"/>
      <c r="AF33" s="943">
        <v>464</v>
      </c>
      <c r="AG33" s="680"/>
      <c r="AH33" s="680"/>
      <c r="AI33" s="680"/>
      <c r="AJ33" s="944"/>
      <c r="AK33" s="924">
        <v>312</v>
      </c>
      <c r="AL33" s="921"/>
      <c r="AM33" s="921"/>
      <c r="AN33" s="921"/>
      <c r="AO33" s="921"/>
      <c r="AP33" s="921">
        <v>383</v>
      </c>
      <c r="AQ33" s="921"/>
      <c r="AR33" s="921"/>
      <c r="AS33" s="921"/>
      <c r="AT33" s="921"/>
      <c r="AU33" s="921">
        <v>280</v>
      </c>
      <c r="AV33" s="921"/>
      <c r="AW33" s="921"/>
      <c r="AX33" s="921"/>
      <c r="AY33" s="921"/>
      <c r="AZ33" s="950" t="s">
        <v>205</v>
      </c>
      <c r="BA33" s="950"/>
      <c r="BB33" s="950"/>
      <c r="BC33" s="950"/>
      <c r="BD33" s="950"/>
      <c r="BE33" s="922" t="s">
        <v>143</v>
      </c>
      <c r="BF33" s="922"/>
      <c r="BG33" s="922"/>
      <c r="BH33" s="922"/>
      <c r="BI33" s="923"/>
      <c r="BJ33" s="56"/>
      <c r="BK33" s="56"/>
      <c r="BL33" s="56"/>
      <c r="BM33" s="56"/>
      <c r="BN33" s="56"/>
      <c r="BO33" s="55"/>
      <c r="BP33" s="55"/>
      <c r="BQ33" s="52">
        <v>27</v>
      </c>
      <c r="BR33" s="72"/>
      <c r="BS33" s="676"/>
      <c r="BT33" s="677"/>
      <c r="BU33" s="677"/>
      <c r="BV33" s="677"/>
      <c r="BW33" s="677"/>
      <c r="BX33" s="677"/>
      <c r="BY33" s="677"/>
      <c r="BZ33" s="677"/>
      <c r="CA33" s="677"/>
      <c r="CB33" s="677"/>
      <c r="CC33" s="677"/>
      <c r="CD33" s="677"/>
      <c r="CE33" s="677"/>
      <c r="CF33" s="677"/>
      <c r="CG33" s="678"/>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82"/>
      <c r="EA33" s="48"/>
    </row>
    <row r="34" spans="1:131" ht="26.25" customHeight="1" x14ac:dyDescent="0.15">
      <c r="A34" s="54">
        <v>7</v>
      </c>
      <c r="B34" s="676" t="s">
        <v>473</v>
      </c>
      <c r="C34" s="677"/>
      <c r="D34" s="677"/>
      <c r="E34" s="677"/>
      <c r="F34" s="677"/>
      <c r="G34" s="677"/>
      <c r="H34" s="677"/>
      <c r="I34" s="677"/>
      <c r="J34" s="677"/>
      <c r="K34" s="677"/>
      <c r="L34" s="677"/>
      <c r="M34" s="677"/>
      <c r="N34" s="677"/>
      <c r="O34" s="677"/>
      <c r="P34" s="678"/>
      <c r="Q34" s="920">
        <v>1085</v>
      </c>
      <c r="R34" s="921"/>
      <c r="S34" s="921"/>
      <c r="T34" s="921"/>
      <c r="U34" s="921"/>
      <c r="V34" s="921">
        <v>1029</v>
      </c>
      <c r="W34" s="921"/>
      <c r="X34" s="921"/>
      <c r="Y34" s="921"/>
      <c r="Z34" s="921"/>
      <c r="AA34" s="921">
        <v>57</v>
      </c>
      <c r="AB34" s="921"/>
      <c r="AC34" s="921"/>
      <c r="AD34" s="921"/>
      <c r="AE34" s="925"/>
      <c r="AF34" s="943">
        <v>166</v>
      </c>
      <c r="AG34" s="680"/>
      <c r="AH34" s="680"/>
      <c r="AI34" s="680"/>
      <c r="AJ34" s="944"/>
      <c r="AK34" s="924">
        <v>579</v>
      </c>
      <c r="AL34" s="921"/>
      <c r="AM34" s="921"/>
      <c r="AN34" s="921"/>
      <c r="AO34" s="921"/>
      <c r="AP34" s="921">
        <v>6065</v>
      </c>
      <c r="AQ34" s="921"/>
      <c r="AR34" s="921"/>
      <c r="AS34" s="921"/>
      <c r="AT34" s="921"/>
      <c r="AU34" s="921">
        <v>1626</v>
      </c>
      <c r="AV34" s="921"/>
      <c r="AW34" s="921"/>
      <c r="AX34" s="921"/>
      <c r="AY34" s="921"/>
      <c r="AZ34" s="950" t="s">
        <v>205</v>
      </c>
      <c r="BA34" s="950"/>
      <c r="BB34" s="950"/>
      <c r="BC34" s="950"/>
      <c r="BD34" s="950"/>
      <c r="BE34" s="922" t="s">
        <v>143</v>
      </c>
      <c r="BF34" s="922"/>
      <c r="BG34" s="922"/>
      <c r="BH34" s="922"/>
      <c r="BI34" s="923"/>
      <c r="BJ34" s="56"/>
      <c r="BK34" s="56"/>
      <c r="BL34" s="56"/>
      <c r="BM34" s="56"/>
      <c r="BN34" s="56"/>
      <c r="BO34" s="55"/>
      <c r="BP34" s="55"/>
      <c r="BQ34" s="52">
        <v>28</v>
      </c>
      <c r="BR34" s="72"/>
      <c r="BS34" s="676"/>
      <c r="BT34" s="677"/>
      <c r="BU34" s="677"/>
      <c r="BV34" s="677"/>
      <c r="BW34" s="677"/>
      <c r="BX34" s="677"/>
      <c r="BY34" s="677"/>
      <c r="BZ34" s="677"/>
      <c r="CA34" s="677"/>
      <c r="CB34" s="677"/>
      <c r="CC34" s="677"/>
      <c r="CD34" s="677"/>
      <c r="CE34" s="677"/>
      <c r="CF34" s="677"/>
      <c r="CG34" s="678"/>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82"/>
      <c r="EA34" s="48"/>
    </row>
    <row r="35" spans="1:131" ht="26.25" customHeight="1" x14ac:dyDescent="0.15">
      <c r="A35" s="54">
        <v>8</v>
      </c>
      <c r="B35" s="676" t="s">
        <v>47</v>
      </c>
      <c r="C35" s="677"/>
      <c r="D35" s="677"/>
      <c r="E35" s="677"/>
      <c r="F35" s="677"/>
      <c r="G35" s="677"/>
      <c r="H35" s="677"/>
      <c r="I35" s="677"/>
      <c r="J35" s="677"/>
      <c r="K35" s="677"/>
      <c r="L35" s="677"/>
      <c r="M35" s="677"/>
      <c r="N35" s="677"/>
      <c r="O35" s="677"/>
      <c r="P35" s="678"/>
      <c r="Q35" s="920">
        <v>876</v>
      </c>
      <c r="R35" s="921"/>
      <c r="S35" s="921"/>
      <c r="T35" s="921"/>
      <c r="U35" s="921"/>
      <c r="V35" s="921">
        <v>801</v>
      </c>
      <c r="W35" s="921"/>
      <c r="X35" s="921"/>
      <c r="Y35" s="921"/>
      <c r="Z35" s="921"/>
      <c r="AA35" s="921">
        <v>75</v>
      </c>
      <c r="AB35" s="921"/>
      <c r="AC35" s="921"/>
      <c r="AD35" s="921"/>
      <c r="AE35" s="925"/>
      <c r="AF35" s="943">
        <v>75</v>
      </c>
      <c r="AG35" s="680"/>
      <c r="AH35" s="680"/>
      <c r="AI35" s="680"/>
      <c r="AJ35" s="944"/>
      <c r="AK35" s="924">
        <v>506</v>
      </c>
      <c r="AL35" s="921"/>
      <c r="AM35" s="921"/>
      <c r="AN35" s="921"/>
      <c r="AO35" s="921"/>
      <c r="AP35" s="921">
        <v>3732</v>
      </c>
      <c r="AQ35" s="921"/>
      <c r="AR35" s="921"/>
      <c r="AS35" s="921"/>
      <c r="AT35" s="921"/>
      <c r="AU35" s="921">
        <v>3732</v>
      </c>
      <c r="AV35" s="921"/>
      <c r="AW35" s="921"/>
      <c r="AX35" s="921"/>
      <c r="AY35" s="921"/>
      <c r="AZ35" s="950" t="s">
        <v>205</v>
      </c>
      <c r="BA35" s="950"/>
      <c r="BB35" s="950"/>
      <c r="BC35" s="950"/>
      <c r="BD35" s="950"/>
      <c r="BE35" s="922" t="s">
        <v>24</v>
      </c>
      <c r="BF35" s="922"/>
      <c r="BG35" s="922"/>
      <c r="BH35" s="922"/>
      <c r="BI35" s="923"/>
      <c r="BJ35" s="56"/>
      <c r="BK35" s="56"/>
      <c r="BL35" s="56"/>
      <c r="BM35" s="56"/>
      <c r="BN35" s="56"/>
      <c r="BO35" s="55"/>
      <c r="BP35" s="55"/>
      <c r="BQ35" s="52">
        <v>29</v>
      </c>
      <c r="BR35" s="72"/>
      <c r="BS35" s="676"/>
      <c r="BT35" s="677"/>
      <c r="BU35" s="677"/>
      <c r="BV35" s="677"/>
      <c r="BW35" s="677"/>
      <c r="BX35" s="677"/>
      <c r="BY35" s="677"/>
      <c r="BZ35" s="677"/>
      <c r="CA35" s="677"/>
      <c r="CB35" s="677"/>
      <c r="CC35" s="677"/>
      <c r="CD35" s="677"/>
      <c r="CE35" s="677"/>
      <c r="CF35" s="677"/>
      <c r="CG35" s="678"/>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82"/>
      <c r="EA35" s="48"/>
    </row>
    <row r="36" spans="1:131" ht="26.25" customHeight="1" x14ac:dyDescent="0.15">
      <c r="A36" s="54">
        <v>9</v>
      </c>
      <c r="B36" s="676"/>
      <c r="C36" s="677"/>
      <c r="D36" s="677"/>
      <c r="E36" s="677"/>
      <c r="F36" s="677"/>
      <c r="G36" s="677"/>
      <c r="H36" s="677"/>
      <c r="I36" s="677"/>
      <c r="J36" s="677"/>
      <c r="K36" s="677"/>
      <c r="L36" s="677"/>
      <c r="M36" s="677"/>
      <c r="N36" s="677"/>
      <c r="O36" s="677"/>
      <c r="P36" s="678"/>
      <c r="Q36" s="920"/>
      <c r="R36" s="921"/>
      <c r="S36" s="921"/>
      <c r="T36" s="921"/>
      <c r="U36" s="921"/>
      <c r="V36" s="921"/>
      <c r="W36" s="921"/>
      <c r="X36" s="921"/>
      <c r="Y36" s="921"/>
      <c r="Z36" s="921"/>
      <c r="AA36" s="921"/>
      <c r="AB36" s="921"/>
      <c r="AC36" s="921"/>
      <c r="AD36" s="921"/>
      <c r="AE36" s="925"/>
      <c r="AF36" s="943"/>
      <c r="AG36" s="680"/>
      <c r="AH36" s="680"/>
      <c r="AI36" s="680"/>
      <c r="AJ36" s="944"/>
      <c r="AK36" s="924"/>
      <c r="AL36" s="921"/>
      <c r="AM36" s="921"/>
      <c r="AN36" s="921"/>
      <c r="AO36" s="921"/>
      <c r="AP36" s="921"/>
      <c r="AQ36" s="921"/>
      <c r="AR36" s="921"/>
      <c r="AS36" s="921"/>
      <c r="AT36" s="921"/>
      <c r="AU36" s="921"/>
      <c r="AV36" s="921"/>
      <c r="AW36" s="921"/>
      <c r="AX36" s="921"/>
      <c r="AY36" s="921"/>
      <c r="AZ36" s="950"/>
      <c r="BA36" s="950"/>
      <c r="BB36" s="950"/>
      <c r="BC36" s="950"/>
      <c r="BD36" s="950"/>
      <c r="BE36" s="922"/>
      <c r="BF36" s="922"/>
      <c r="BG36" s="922"/>
      <c r="BH36" s="922"/>
      <c r="BI36" s="923"/>
      <c r="BJ36" s="56"/>
      <c r="BK36" s="56"/>
      <c r="BL36" s="56"/>
      <c r="BM36" s="56"/>
      <c r="BN36" s="56"/>
      <c r="BO36" s="55"/>
      <c r="BP36" s="55"/>
      <c r="BQ36" s="52">
        <v>30</v>
      </c>
      <c r="BR36" s="72"/>
      <c r="BS36" s="676"/>
      <c r="BT36" s="677"/>
      <c r="BU36" s="677"/>
      <c r="BV36" s="677"/>
      <c r="BW36" s="677"/>
      <c r="BX36" s="677"/>
      <c r="BY36" s="677"/>
      <c r="BZ36" s="677"/>
      <c r="CA36" s="677"/>
      <c r="CB36" s="677"/>
      <c r="CC36" s="677"/>
      <c r="CD36" s="677"/>
      <c r="CE36" s="677"/>
      <c r="CF36" s="677"/>
      <c r="CG36" s="678"/>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82"/>
      <c r="EA36" s="48"/>
    </row>
    <row r="37" spans="1:131" ht="26.25" customHeight="1" x14ac:dyDescent="0.15">
      <c r="A37" s="54">
        <v>10</v>
      </c>
      <c r="B37" s="676"/>
      <c r="C37" s="677"/>
      <c r="D37" s="677"/>
      <c r="E37" s="677"/>
      <c r="F37" s="677"/>
      <c r="G37" s="677"/>
      <c r="H37" s="677"/>
      <c r="I37" s="677"/>
      <c r="J37" s="677"/>
      <c r="K37" s="677"/>
      <c r="L37" s="677"/>
      <c r="M37" s="677"/>
      <c r="N37" s="677"/>
      <c r="O37" s="677"/>
      <c r="P37" s="678"/>
      <c r="Q37" s="920"/>
      <c r="R37" s="921"/>
      <c r="S37" s="921"/>
      <c r="T37" s="921"/>
      <c r="U37" s="921"/>
      <c r="V37" s="921"/>
      <c r="W37" s="921"/>
      <c r="X37" s="921"/>
      <c r="Y37" s="921"/>
      <c r="Z37" s="921"/>
      <c r="AA37" s="921"/>
      <c r="AB37" s="921"/>
      <c r="AC37" s="921"/>
      <c r="AD37" s="921"/>
      <c r="AE37" s="925"/>
      <c r="AF37" s="943"/>
      <c r="AG37" s="680"/>
      <c r="AH37" s="680"/>
      <c r="AI37" s="680"/>
      <c r="AJ37" s="944"/>
      <c r="AK37" s="924"/>
      <c r="AL37" s="921"/>
      <c r="AM37" s="921"/>
      <c r="AN37" s="921"/>
      <c r="AO37" s="921"/>
      <c r="AP37" s="921"/>
      <c r="AQ37" s="921"/>
      <c r="AR37" s="921"/>
      <c r="AS37" s="921"/>
      <c r="AT37" s="921"/>
      <c r="AU37" s="921"/>
      <c r="AV37" s="921"/>
      <c r="AW37" s="921"/>
      <c r="AX37" s="921"/>
      <c r="AY37" s="921"/>
      <c r="AZ37" s="950"/>
      <c r="BA37" s="950"/>
      <c r="BB37" s="950"/>
      <c r="BC37" s="950"/>
      <c r="BD37" s="950"/>
      <c r="BE37" s="922"/>
      <c r="BF37" s="922"/>
      <c r="BG37" s="922"/>
      <c r="BH37" s="922"/>
      <c r="BI37" s="923"/>
      <c r="BJ37" s="56"/>
      <c r="BK37" s="56"/>
      <c r="BL37" s="56"/>
      <c r="BM37" s="56"/>
      <c r="BN37" s="56"/>
      <c r="BO37" s="55"/>
      <c r="BP37" s="55"/>
      <c r="BQ37" s="52">
        <v>31</v>
      </c>
      <c r="BR37" s="72"/>
      <c r="BS37" s="676"/>
      <c r="BT37" s="677"/>
      <c r="BU37" s="677"/>
      <c r="BV37" s="677"/>
      <c r="BW37" s="677"/>
      <c r="BX37" s="677"/>
      <c r="BY37" s="677"/>
      <c r="BZ37" s="677"/>
      <c r="CA37" s="677"/>
      <c r="CB37" s="677"/>
      <c r="CC37" s="677"/>
      <c r="CD37" s="677"/>
      <c r="CE37" s="677"/>
      <c r="CF37" s="677"/>
      <c r="CG37" s="678"/>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82"/>
      <c r="EA37" s="48"/>
    </row>
    <row r="38" spans="1:131" ht="26.25" customHeight="1" x14ac:dyDescent="0.15">
      <c r="A38" s="54">
        <v>11</v>
      </c>
      <c r="B38" s="676"/>
      <c r="C38" s="677"/>
      <c r="D38" s="677"/>
      <c r="E38" s="677"/>
      <c r="F38" s="677"/>
      <c r="G38" s="677"/>
      <c r="H38" s="677"/>
      <c r="I38" s="677"/>
      <c r="J38" s="677"/>
      <c r="K38" s="677"/>
      <c r="L38" s="677"/>
      <c r="M38" s="677"/>
      <c r="N38" s="677"/>
      <c r="O38" s="677"/>
      <c r="P38" s="678"/>
      <c r="Q38" s="920"/>
      <c r="R38" s="921"/>
      <c r="S38" s="921"/>
      <c r="T38" s="921"/>
      <c r="U38" s="921"/>
      <c r="V38" s="921"/>
      <c r="W38" s="921"/>
      <c r="X38" s="921"/>
      <c r="Y38" s="921"/>
      <c r="Z38" s="921"/>
      <c r="AA38" s="921"/>
      <c r="AB38" s="921"/>
      <c r="AC38" s="921"/>
      <c r="AD38" s="921"/>
      <c r="AE38" s="925"/>
      <c r="AF38" s="943"/>
      <c r="AG38" s="680"/>
      <c r="AH38" s="680"/>
      <c r="AI38" s="680"/>
      <c r="AJ38" s="944"/>
      <c r="AK38" s="924"/>
      <c r="AL38" s="921"/>
      <c r="AM38" s="921"/>
      <c r="AN38" s="921"/>
      <c r="AO38" s="921"/>
      <c r="AP38" s="921"/>
      <c r="AQ38" s="921"/>
      <c r="AR38" s="921"/>
      <c r="AS38" s="921"/>
      <c r="AT38" s="921"/>
      <c r="AU38" s="921"/>
      <c r="AV38" s="921"/>
      <c r="AW38" s="921"/>
      <c r="AX38" s="921"/>
      <c r="AY38" s="921"/>
      <c r="AZ38" s="950"/>
      <c r="BA38" s="950"/>
      <c r="BB38" s="950"/>
      <c r="BC38" s="950"/>
      <c r="BD38" s="950"/>
      <c r="BE38" s="922"/>
      <c r="BF38" s="922"/>
      <c r="BG38" s="922"/>
      <c r="BH38" s="922"/>
      <c r="BI38" s="923"/>
      <c r="BJ38" s="56"/>
      <c r="BK38" s="56"/>
      <c r="BL38" s="56"/>
      <c r="BM38" s="56"/>
      <c r="BN38" s="56"/>
      <c r="BO38" s="55"/>
      <c r="BP38" s="55"/>
      <c r="BQ38" s="52">
        <v>32</v>
      </c>
      <c r="BR38" s="72"/>
      <c r="BS38" s="676"/>
      <c r="BT38" s="677"/>
      <c r="BU38" s="677"/>
      <c r="BV38" s="677"/>
      <c r="BW38" s="677"/>
      <c r="BX38" s="677"/>
      <c r="BY38" s="677"/>
      <c r="BZ38" s="677"/>
      <c r="CA38" s="677"/>
      <c r="CB38" s="677"/>
      <c r="CC38" s="677"/>
      <c r="CD38" s="677"/>
      <c r="CE38" s="677"/>
      <c r="CF38" s="677"/>
      <c r="CG38" s="678"/>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82"/>
      <c r="EA38" s="48"/>
    </row>
    <row r="39" spans="1:131" ht="26.25" customHeight="1" x14ac:dyDescent="0.15">
      <c r="A39" s="54">
        <v>12</v>
      </c>
      <c r="B39" s="676"/>
      <c r="C39" s="677"/>
      <c r="D39" s="677"/>
      <c r="E39" s="677"/>
      <c r="F39" s="677"/>
      <c r="G39" s="677"/>
      <c r="H39" s="677"/>
      <c r="I39" s="677"/>
      <c r="J39" s="677"/>
      <c r="K39" s="677"/>
      <c r="L39" s="677"/>
      <c r="M39" s="677"/>
      <c r="N39" s="677"/>
      <c r="O39" s="677"/>
      <c r="P39" s="678"/>
      <c r="Q39" s="920"/>
      <c r="R39" s="921"/>
      <c r="S39" s="921"/>
      <c r="T39" s="921"/>
      <c r="U39" s="921"/>
      <c r="V39" s="921"/>
      <c r="W39" s="921"/>
      <c r="X39" s="921"/>
      <c r="Y39" s="921"/>
      <c r="Z39" s="921"/>
      <c r="AA39" s="921"/>
      <c r="AB39" s="921"/>
      <c r="AC39" s="921"/>
      <c r="AD39" s="921"/>
      <c r="AE39" s="925"/>
      <c r="AF39" s="943"/>
      <c r="AG39" s="680"/>
      <c r="AH39" s="680"/>
      <c r="AI39" s="680"/>
      <c r="AJ39" s="944"/>
      <c r="AK39" s="924"/>
      <c r="AL39" s="921"/>
      <c r="AM39" s="921"/>
      <c r="AN39" s="921"/>
      <c r="AO39" s="921"/>
      <c r="AP39" s="921"/>
      <c r="AQ39" s="921"/>
      <c r="AR39" s="921"/>
      <c r="AS39" s="921"/>
      <c r="AT39" s="921"/>
      <c r="AU39" s="921"/>
      <c r="AV39" s="921"/>
      <c r="AW39" s="921"/>
      <c r="AX39" s="921"/>
      <c r="AY39" s="921"/>
      <c r="AZ39" s="950"/>
      <c r="BA39" s="950"/>
      <c r="BB39" s="950"/>
      <c r="BC39" s="950"/>
      <c r="BD39" s="950"/>
      <c r="BE39" s="922"/>
      <c r="BF39" s="922"/>
      <c r="BG39" s="922"/>
      <c r="BH39" s="922"/>
      <c r="BI39" s="923"/>
      <c r="BJ39" s="56"/>
      <c r="BK39" s="56"/>
      <c r="BL39" s="56"/>
      <c r="BM39" s="56"/>
      <c r="BN39" s="56"/>
      <c r="BO39" s="55"/>
      <c r="BP39" s="55"/>
      <c r="BQ39" s="52">
        <v>33</v>
      </c>
      <c r="BR39" s="72"/>
      <c r="BS39" s="676"/>
      <c r="BT39" s="677"/>
      <c r="BU39" s="677"/>
      <c r="BV39" s="677"/>
      <c r="BW39" s="677"/>
      <c r="BX39" s="677"/>
      <c r="BY39" s="677"/>
      <c r="BZ39" s="677"/>
      <c r="CA39" s="677"/>
      <c r="CB39" s="677"/>
      <c r="CC39" s="677"/>
      <c r="CD39" s="677"/>
      <c r="CE39" s="677"/>
      <c r="CF39" s="677"/>
      <c r="CG39" s="678"/>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82"/>
      <c r="EA39" s="48"/>
    </row>
    <row r="40" spans="1:131" ht="26.25" customHeight="1" x14ac:dyDescent="0.15">
      <c r="A40" s="52">
        <v>13</v>
      </c>
      <c r="B40" s="676"/>
      <c r="C40" s="677"/>
      <c r="D40" s="677"/>
      <c r="E40" s="677"/>
      <c r="F40" s="677"/>
      <c r="G40" s="677"/>
      <c r="H40" s="677"/>
      <c r="I40" s="677"/>
      <c r="J40" s="677"/>
      <c r="K40" s="677"/>
      <c r="L40" s="677"/>
      <c r="M40" s="677"/>
      <c r="N40" s="677"/>
      <c r="O40" s="677"/>
      <c r="P40" s="678"/>
      <c r="Q40" s="920"/>
      <c r="R40" s="921"/>
      <c r="S40" s="921"/>
      <c r="T40" s="921"/>
      <c r="U40" s="921"/>
      <c r="V40" s="921"/>
      <c r="W40" s="921"/>
      <c r="X40" s="921"/>
      <c r="Y40" s="921"/>
      <c r="Z40" s="921"/>
      <c r="AA40" s="921"/>
      <c r="AB40" s="921"/>
      <c r="AC40" s="921"/>
      <c r="AD40" s="921"/>
      <c r="AE40" s="925"/>
      <c r="AF40" s="943"/>
      <c r="AG40" s="680"/>
      <c r="AH40" s="680"/>
      <c r="AI40" s="680"/>
      <c r="AJ40" s="944"/>
      <c r="AK40" s="924"/>
      <c r="AL40" s="921"/>
      <c r="AM40" s="921"/>
      <c r="AN40" s="921"/>
      <c r="AO40" s="921"/>
      <c r="AP40" s="921"/>
      <c r="AQ40" s="921"/>
      <c r="AR40" s="921"/>
      <c r="AS40" s="921"/>
      <c r="AT40" s="921"/>
      <c r="AU40" s="921"/>
      <c r="AV40" s="921"/>
      <c r="AW40" s="921"/>
      <c r="AX40" s="921"/>
      <c r="AY40" s="921"/>
      <c r="AZ40" s="950"/>
      <c r="BA40" s="950"/>
      <c r="BB40" s="950"/>
      <c r="BC40" s="950"/>
      <c r="BD40" s="950"/>
      <c r="BE40" s="922"/>
      <c r="BF40" s="922"/>
      <c r="BG40" s="922"/>
      <c r="BH40" s="922"/>
      <c r="BI40" s="923"/>
      <c r="BJ40" s="56"/>
      <c r="BK40" s="56"/>
      <c r="BL40" s="56"/>
      <c r="BM40" s="56"/>
      <c r="BN40" s="56"/>
      <c r="BO40" s="55"/>
      <c r="BP40" s="55"/>
      <c r="BQ40" s="52">
        <v>34</v>
      </c>
      <c r="BR40" s="72"/>
      <c r="BS40" s="676"/>
      <c r="BT40" s="677"/>
      <c r="BU40" s="677"/>
      <c r="BV40" s="677"/>
      <c r="BW40" s="677"/>
      <c r="BX40" s="677"/>
      <c r="BY40" s="677"/>
      <c r="BZ40" s="677"/>
      <c r="CA40" s="677"/>
      <c r="CB40" s="677"/>
      <c r="CC40" s="677"/>
      <c r="CD40" s="677"/>
      <c r="CE40" s="677"/>
      <c r="CF40" s="677"/>
      <c r="CG40" s="678"/>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82"/>
      <c r="EA40" s="48"/>
    </row>
    <row r="41" spans="1:131" ht="26.25" customHeight="1" x14ac:dyDescent="0.15">
      <c r="A41" s="52">
        <v>14</v>
      </c>
      <c r="B41" s="676"/>
      <c r="C41" s="677"/>
      <c r="D41" s="677"/>
      <c r="E41" s="677"/>
      <c r="F41" s="677"/>
      <c r="G41" s="677"/>
      <c r="H41" s="677"/>
      <c r="I41" s="677"/>
      <c r="J41" s="677"/>
      <c r="K41" s="677"/>
      <c r="L41" s="677"/>
      <c r="M41" s="677"/>
      <c r="N41" s="677"/>
      <c r="O41" s="677"/>
      <c r="P41" s="678"/>
      <c r="Q41" s="920"/>
      <c r="R41" s="921"/>
      <c r="S41" s="921"/>
      <c r="T41" s="921"/>
      <c r="U41" s="921"/>
      <c r="V41" s="921"/>
      <c r="W41" s="921"/>
      <c r="X41" s="921"/>
      <c r="Y41" s="921"/>
      <c r="Z41" s="921"/>
      <c r="AA41" s="921"/>
      <c r="AB41" s="921"/>
      <c r="AC41" s="921"/>
      <c r="AD41" s="921"/>
      <c r="AE41" s="925"/>
      <c r="AF41" s="943"/>
      <c r="AG41" s="680"/>
      <c r="AH41" s="680"/>
      <c r="AI41" s="680"/>
      <c r="AJ41" s="944"/>
      <c r="AK41" s="924"/>
      <c r="AL41" s="921"/>
      <c r="AM41" s="921"/>
      <c r="AN41" s="921"/>
      <c r="AO41" s="921"/>
      <c r="AP41" s="921"/>
      <c r="AQ41" s="921"/>
      <c r="AR41" s="921"/>
      <c r="AS41" s="921"/>
      <c r="AT41" s="921"/>
      <c r="AU41" s="921"/>
      <c r="AV41" s="921"/>
      <c r="AW41" s="921"/>
      <c r="AX41" s="921"/>
      <c r="AY41" s="921"/>
      <c r="AZ41" s="950"/>
      <c r="BA41" s="950"/>
      <c r="BB41" s="950"/>
      <c r="BC41" s="950"/>
      <c r="BD41" s="950"/>
      <c r="BE41" s="922"/>
      <c r="BF41" s="922"/>
      <c r="BG41" s="922"/>
      <c r="BH41" s="922"/>
      <c r="BI41" s="923"/>
      <c r="BJ41" s="56"/>
      <c r="BK41" s="56"/>
      <c r="BL41" s="56"/>
      <c r="BM41" s="56"/>
      <c r="BN41" s="56"/>
      <c r="BO41" s="55"/>
      <c r="BP41" s="55"/>
      <c r="BQ41" s="52">
        <v>35</v>
      </c>
      <c r="BR41" s="72"/>
      <c r="BS41" s="676"/>
      <c r="BT41" s="677"/>
      <c r="BU41" s="677"/>
      <c r="BV41" s="677"/>
      <c r="BW41" s="677"/>
      <c r="BX41" s="677"/>
      <c r="BY41" s="677"/>
      <c r="BZ41" s="677"/>
      <c r="CA41" s="677"/>
      <c r="CB41" s="677"/>
      <c r="CC41" s="677"/>
      <c r="CD41" s="677"/>
      <c r="CE41" s="677"/>
      <c r="CF41" s="677"/>
      <c r="CG41" s="678"/>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82"/>
      <c r="EA41" s="48"/>
    </row>
    <row r="42" spans="1:131" ht="26.25" customHeight="1" x14ac:dyDescent="0.15">
      <c r="A42" s="52">
        <v>15</v>
      </c>
      <c r="B42" s="676"/>
      <c r="C42" s="677"/>
      <c r="D42" s="677"/>
      <c r="E42" s="677"/>
      <c r="F42" s="677"/>
      <c r="G42" s="677"/>
      <c r="H42" s="677"/>
      <c r="I42" s="677"/>
      <c r="J42" s="677"/>
      <c r="K42" s="677"/>
      <c r="L42" s="677"/>
      <c r="M42" s="677"/>
      <c r="N42" s="677"/>
      <c r="O42" s="677"/>
      <c r="P42" s="678"/>
      <c r="Q42" s="920"/>
      <c r="R42" s="921"/>
      <c r="S42" s="921"/>
      <c r="T42" s="921"/>
      <c r="U42" s="921"/>
      <c r="V42" s="921"/>
      <c r="W42" s="921"/>
      <c r="X42" s="921"/>
      <c r="Y42" s="921"/>
      <c r="Z42" s="921"/>
      <c r="AA42" s="921"/>
      <c r="AB42" s="921"/>
      <c r="AC42" s="921"/>
      <c r="AD42" s="921"/>
      <c r="AE42" s="925"/>
      <c r="AF42" s="943"/>
      <c r="AG42" s="680"/>
      <c r="AH42" s="680"/>
      <c r="AI42" s="680"/>
      <c r="AJ42" s="944"/>
      <c r="AK42" s="924"/>
      <c r="AL42" s="921"/>
      <c r="AM42" s="921"/>
      <c r="AN42" s="921"/>
      <c r="AO42" s="921"/>
      <c r="AP42" s="921"/>
      <c r="AQ42" s="921"/>
      <c r="AR42" s="921"/>
      <c r="AS42" s="921"/>
      <c r="AT42" s="921"/>
      <c r="AU42" s="921"/>
      <c r="AV42" s="921"/>
      <c r="AW42" s="921"/>
      <c r="AX42" s="921"/>
      <c r="AY42" s="921"/>
      <c r="AZ42" s="950"/>
      <c r="BA42" s="950"/>
      <c r="BB42" s="950"/>
      <c r="BC42" s="950"/>
      <c r="BD42" s="950"/>
      <c r="BE42" s="922"/>
      <c r="BF42" s="922"/>
      <c r="BG42" s="922"/>
      <c r="BH42" s="922"/>
      <c r="BI42" s="923"/>
      <c r="BJ42" s="56"/>
      <c r="BK42" s="56"/>
      <c r="BL42" s="56"/>
      <c r="BM42" s="56"/>
      <c r="BN42" s="56"/>
      <c r="BO42" s="55"/>
      <c r="BP42" s="55"/>
      <c r="BQ42" s="52">
        <v>36</v>
      </c>
      <c r="BR42" s="72"/>
      <c r="BS42" s="676"/>
      <c r="BT42" s="677"/>
      <c r="BU42" s="677"/>
      <c r="BV42" s="677"/>
      <c r="BW42" s="677"/>
      <c r="BX42" s="677"/>
      <c r="BY42" s="677"/>
      <c r="BZ42" s="677"/>
      <c r="CA42" s="677"/>
      <c r="CB42" s="677"/>
      <c r="CC42" s="677"/>
      <c r="CD42" s="677"/>
      <c r="CE42" s="677"/>
      <c r="CF42" s="677"/>
      <c r="CG42" s="678"/>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82"/>
      <c r="EA42" s="48"/>
    </row>
    <row r="43" spans="1:131" ht="26.25" customHeight="1" x14ac:dyDescent="0.15">
      <c r="A43" s="52">
        <v>16</v>
      </c>
      <c r="B43" s="676"/>
      <c r="C43" s="677"/>
      <c r="D43" s="677"/>
      <c r="E43" s="677"/>
      <c r="F43" s="677"/>
      <c r="G43" s="677"/>
      <c r="H43" s="677"/>
      <c r="I43" s="677"/>
      <c r="J43" s="677"/>
      <c r="K43" s="677"/>
      <c r="L43" s="677"/>
      <c r="M43" s="677"/>
      <c r="N43" s="677"/>
      <c r="O43" s="677"/>
      <c r="P43" s="678"/>
      <c r="Q43" s="920"/>
      <c r="R43" s="921"/>
      <c r="S43" s="921"/>
      <c r="T43" s="921"/>
      <c r="U43" s="921"/>
      <c r="V43" s="921"/>
      <c r="W43" s="921"/>
      <c r="X43" s="921"/>
      <c r="Y43" s="921"/>
      <c r="Z43" s="921"/>
      <c r="AA43" s="921"/>
      <c r="AB43" s="921"/>
      <c r="AC43" s="921"/>
      <c r="AD43" s="921"/>
      <c r="AE43" s="925"/>
      <c r="AF43" s="943"/>
      <c r="AG43" s="680"/>
      <c r="AH43" s="680"/>
      <c r="AI43" s="680"/>
      <c r="AJ43" s="944"/>
      <c r="AK43" s="924"/>
      <c r="AL43" s="921"/>
      <c r="AM43" s="921"/>
      <c r="AN43" s="921"/>
      <c r="AO43" s="921"/>
      <c r="AP43" s="921"/>
      <c r="AQ43" s="921"/>
      <c r="AR43" s="921"/>
      <c r="AS43" s="921"/>
      <c r="AT43" s="921"/>
      <c r="AU43" s="921"/>
      <c r="AV43" s="921"/>
      <c r="AW43" s="921"/>
      <c r="AX43" s="921"/>
      <c r="AY43" s="921"/>
      <c r="AZ43" s="950"/>
      <c r="BA43" s="950"/>
      <c r="BB43" s="950"/>
      <c r="BC43" s="950"/>
      <c r="BD43" s="950"/>
      <c r="BE43" s="922"/>
      <c r="BF43" s="922"/>
      <c r="BG43" s="922"/>
      <c r="BH43" s="922"/>
      <c r="BI43" s="923"/>
      <c r="BJ43" s="56"/>
      <c r="BK43" s="56"/>
      <c r="BL43" s="56"/>
      <c r="BM43" s="56"/>
      <c r="BN43" s="56"/>
      <c r="BO43" s="55"/>
      <c r="BP43" s="55"/>
      <c r="BQ43" s="52">
        <v>37</v>
      </c>
      <c r="BR43" s="72"/>
      <c r="BS43" s="676"/>
      <c r="BT43" s="677"/>
      <c r="BU43" s="677"/>
      <c r="BV43" s="677"/>
      <c r="BW43" s="677"/>
      <c r="BX43" s="677"/>
      <c r="BY43" s="677"/>
      <c r="BZ43" s="677"/>
      <c r="CA43" s="677"/>
      <c r="CB43" s="677"/>
      <c r="CC43" s="677"/>
      <c r="CD43" s="677"/>
      <c r="CE43" s="677"/>
      <c r="CF43" s="677"/>
      <c r="CG43" s="678"/>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82"/>
      <c r="EA43" s="48"/>
    </row>
    <row r="44" spans="1:131" ht="26.25" customHeight="1" x14ac:dyDescent="0.15">
      <c r="A44" s="52">
        <v>17</v>
      </c>
      <c r="B44" s="676"/>
      <c r="C44" s="677"/>
      <c r="D44" s="677"/>
      <c r="E44" s="677"/>
      <c r="F44" s="677"/>
      <c r="G44" s="677"/>
      <c r="H44" s="677"/>
      <c r="I44" s="677"/>
      <c r="J44" s="677"/>
      <c r="K44" s="677"/>
      <c r="L44" s="677"/>
      <c r="M44" s="677"/>
      <c r="N44" s="677"/>
      <c r="O44" s="677"/>
      <c r="P44" s="678"/>
      <c r="Q44" s="920"/>
      <c r="R44" s="921"/>
      <c r="S44" s="921"/>
      <c r="T44" s="921"/>
      <c r="U44" s="921"/>
      <c r="V44" s="921"/>
      <c r="W44" s="921"/>
      <c r="X44" s="921"/>
      <c r="Y44" s="921"/>
      <c r="Z44" s="921"/>
      <c r="AA44" s="921"/>
      <c r="AB44" s="921"/>
      <c r="AC44" s="921"/>
      <c r="AD44" s="921"/>
      <c r="AE44" s="925"/>
      <c r="AF44" s="943"/>
      <c r="AG44" s="680"/>
      <c r="AH44" s="680"/>
      <c r="AI44" s="680"/>
      <c r="AJ44" s="944"/>
      <c r="AK44" s="924"/>
      <c r="AL44" s="921"/>
      <c r="AM44" s="921"/>
      <c r="AN44" s="921"/>
      <c r="AO44" s="921"/>
      <c r="AP44" s="921"/>
      <c r="AQ44" s="921"/>
      <c r="AR44" s="921"/>
      <c r="AS44" s="921"/>
      <c r="AT44" s="921"/>
      <c r="AU44" s="921"/>
      <c r="AV44" s="921"/>
      <c r="AW44" s="921"/>
      <c r="AX44" s="921"/>
      <c r="AY44" s="921"/>
      <c r="AZ44" s="950"/>
      <c r="BA44" s="950"/>
      <c r="BB44" s="950"/>
      <c r="BC44" s="950"/>
      <c r="BD44" s="950"/>
      <c r="BE44" s="922"/>
      <c r="BF44" s="922"/>
      <c r="BG44" s="922"/>
      <c r="BH44" s="922"/>
      <c r="BI44" s="923"/>
      <c r="BJ44" s="56"/>
      <c r="BK44" s="56"/>
      <c r="BL44" s="56"/>
      <c r="BM44" s="56"/>
      <c r="BN44" s="56"/>
      <c r="BO44" s="55"/>
      <c r="BP44" s="55"/>
      <c r="BQ44" s="52">
        <v>38</v>
      </c>
      <c r="BR44" s="72"/>
      <c r="BS44" s="676"/>
      <c r="BT44" s="677"/>
      <c r="BU44" s="677"/>
      <c r="BV44" s="677"/>
      <c r="BW44" s="677"/>
      <c r="BX44" s="677"/>
      <c r="BY44" s="677"/>
      <c r="BZ44" s="677"/>
      <c r="CA44" s="677"/>
      <c r="CB44" s="677"/>
      <c r="CC44" s="677"/>
      <c r="CD44" s="677"/>
      <c r="CE44" s="677"/>
      <c r="CF44" s="677"/>
      <c r="CG44" s="678"/>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82"/>
      <c r="EA44" s="48"/>
    </row>
    <row r="45" spans="1:131" ht="26.25" customHeight="1" x14ac:dyDescent="0.15">
      <c r="A45" s="52">
        <v>18</v>
      </c>
      <c r="B45" s="676"/>
      <c r="C45" s="677"/>
      <c r="D45" s="677"/>
      <c r="E45" s="677"/>
      <c r="F45" s="677"/>
      <c r="G45" s="677"/>
      <c r="H45" s="677"/>
      <c r="I45" s="677"/>
      <c r="J45" s="677"/>
      <c r="K45" s="677"/>
      <c r="L45" s="677"/>
      <c r="M45" s="677"/>
      <c r="N45" s="677"/>
      <c r="O45" s="677"/>
      <c r="P45" s="678"/>
      <c r="Q45" s="920"/>
      <c r="R45" s="921"/>
      <c r="S45" s="921"/>
      <c r="T45" s="921"/>
      <c r="U45" s="921"/>
      <c r="V45" s="921"/>
      <c r="W45" s="921"/>
      <c r="X45" s="921"/>
      <c r="Y45" s="921"/>
      <c r="Z45" s="921"/>
      <c r="AA45" s="921"/>
      <c r="AB45" s="921"/>
      <c r="AC45" s="921"/>
      <c r="AD45" s="921"/>
      <c r="AE45" s="925"/>
      <c r="AF45" s="943"/>
      <c r="AG45" s="680"/>
      <c r="AH45" s="680"/>
      <c r="AI45" s="680"/>
      <c r="AJ45" s="944"/>
      <c r="AK45" s="924"/>
      <c r="AL45" s="921"/>
      <c r="AM45" s="921"/>
      <c r="AN45" s="921"/>
      <c r="AO45" s="921"/>
      <c r="AP45" s="921"/>
      <c r="AQ45" s="921"/>
      <c r="AR45" s="921"/>
      <c r="AS45" s="921"/>
      <c r="AT45" s="921"/>
      <c r="AU45" s="921"/>
      <c r="AV45" s="921"/>
      <c r="AW45" s="921"/>
      <c r="AX45" s="921"/>
      <c r="AY45" s="921"/>
      <c r="AZ45" s="950"/>
      <c r="BA45" s="950"/>
      <c r="BB45" s="950"/>
      <c r="BC45" s="950"/>
      <c r="BD45" s="950"/>
      <c r="BE45" s="922"/>
      <c r="BF45" s="922"/>
      <c r="BG45" s="922"/>
      <c r="BH45" s="922"/>
      <c r="BI45" s="923"/>
      <c r="BJ45" s="56"/>
      <c r="BK45" s="56"/>
      <c r="BL45" s="56"/>
      <c r="BM45" s="56"/>
      <c r="BN45" s="56"/>
      <c r="BO45" s="55"/>
      <c r="BP45" s="55"/>
      <c r="BQ45" s="52">
        <v>39</v>
      </c>
      <c r="BR45" s="72"/>
      <c r="BS45" s="676"/>
      <c r="BT45" s="677"/>
      <c r="BU45" s="677"/>
      <c r="BV45" s="677"/>
      <c r="BW45" s="677"/>
      <c r="BX45" s="677"/>
      <c r="BY45" s="677"/>
      <c r="BZ45" s="677"/>
      <c r="CA45" s="677"/>
      <c r="CB45" s="677"/>
      <c r="CC45" s="677"/>
      <c r="CD45" s="677"/>
      <c r="CE45" s="677"/>
      <c r="CF45" s="677"/>
      <c r="CG45" s="678"/>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82"/>
      <c r="EA45" s="48"/>
    </row>
    <row r="46" spans="1:131" ht="26.25" customHeight="1" x14ac:dyDescent="0.15">
      <c r="A46" s="52">
        <v>19</v>
      </c>
      <c r="B46" s="676"/>
      <c r="C46" s="677"/>
      <c r="D46" s="677"/>
      <c r="E46" s="677"/>
      <c r="F46" s="677"/>
      <c r="G46" s="677"/>
      <c r="H46" s="677"/>
      <c r="I46" s="677"/>
      <c r="J46" s="677"/>
      <c r="K46" s="677"/>
      <c r="L46" s="677"/>
      <c r="M46" s="677"/>
      <c r="N46" s="677"/>
      <c r="O46" s="677"/>
      <c r="P46" s="678"/>
      <c r="Q46" s="920"/>
      <c r="R46" s="921"/>
      <c r="S46" s="921"/>
      <c r="T46" s="921"/>
      <c r="U46" s="921"/>
      <c r="V46" s="921"/>
      <c r="W46" s="921"/>
      <c r="X46" s="921"/>
      <c r="Y46" s="921"/>
      <c r="Z46" s="921"/>
      <c r="AA46" s="921"/>
      <c r="AB46" s="921"/>
      <c r="AC46" s="921"/>
      <c r="AD46" s="921"/>
      <c r="AE46" s="925"/>
      <c r="AF46" s="943"/>
      <c r="AG46" s="680"/>
      <c r="AH46" s="680"/>
      <c r="AI46" s="680"/>
      <c r="AJ46" s="944"/>
      <c r="AK46" s="924"/>
      <c r="AL46" s="921"/>
      <c r="AM46" s="921"/>
      <c r="AN46" s="921"/>
      <c r="AO46" s="921"/>
      <c r="AP46" s="921"/>
      <c r="AQ46" s="921"/>
      <c r="AR46" s="921"/>
      <c r="AS46" s="921"/>
      <c r="AT46" s="921"/>
      <c r="AU46" s="921"/>
      <c r="AV46" s="921"/>
      <c r="AW46" s="921"/>
      <c r="AX46" s="921"/>
      <c r="AY46" s="921"/>
      <c r="AZ46" s="950"/>
      <c r="BA46" s="950"/>
      <c r="BB46" s="950"/>
      <c r="BC46" s="950"/>
      <c r="BD46" s="950"/>
      <c r="BE46" s="922"/>
      <c r="BF46" s="922"/>
      <c r="BG46" s="922"/>
      <c r="BH46" s="922"/>
      <c r="BI46" s="923"/>
      <c r="BJ46" s="56"/>
      <c r="BK46" s="56"/>
      <c r="BL46" s="56"/>
      <c r="BM46" s="56"/>
      <c r="BN46" s="56"/>
      <c r="BO46" s="55"/>
      <c r="BP46" s="55"/>
      <c r="BQ46" s="52">
        <v>40</v>
      </c>
      <c r="BR46" s="72"/>
      <c r="BS46" s="676"/>
      <c r="BT46" s="677"/>
      <c r="BU46" s="677"/>
      <c r="BV46" s="677"/>
      <c r="BW46" s="677"/>
      <c r="BX46" s="677"/>
      <c r="BY46" s="677"/>
      <c r="BZ46" s="677"/>
      <c r="CA46" s="677"/>
      <c r="CB46" s="677"/>
      <c r="CC46" s="677"/>
      <c r="CD46" s="677"/>
      <c r="CE46" s="677"/>
      <c r="CF46" s="677"/>
      <c r="CG46" s="678"/>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82"/>
      <c r="EA46" s="48"/>
    </row>
    <row r="47" spans="1:131" ht="26.25" customHeight="1" x14ac:dyDescent="0.15">
      <c r="A47" s="52">
        <v>20</v>
      </c>
      <c r="B47" s="676"/>
      <c r="C47" s="677"/>
      <c r="D47" s="677"/>
      <c r="E47" s="677"/>
      <c r="F47" s="677"/>
      <c r="G47" s="677"/>
      <c r="H47" s="677"/>
      <c r="I47" s="677"/>
      <c r="J47" s="677"/>
      <c r="K47" s="677"/>
      <c r="L47" s="677"/>
      <c r="M47" s="677"/>
      <c r="N47" s="677"/>
      <c r="O47" s="677"/>
      <c r="P47" s="678"/>
      <c r="Q47" s="920"/>
      <c r="R47" s="921"/>
      <c r="S47" s="921"/>
      <c r="T47" s="921"/>
      <c r="U47" s="921"/>
      <c r="V47" s="921"/>
      <c r="W47" s="921"/>
      <c r="X47" s="921"/>
      <c r="Y47" s="921"/>
      <c r="Z47" s="921"/>
      <c r="AA47" s="921"/>
      <c r="AB47" s="921"/>
      <c r="AC47" s="921"/>
      <c r="AD47" s="921"/>
      <c r="AE47" s="925"/>
      <c r="AF47" s="943"/>
      <c r="AG47" s="680"/>
      <c r="AH47" s="680"/>
      <c r="AI47" s="680"/>
      <c r="AJ47" s="944"/>
      <c r="AK47" s="924"/>
      <c r="AL47" s="921"/>
      <c r="AM47" s="921"/>
      <c r="AN47" s="921"/>
      <c r="AO47" s="921"/>
      <c r="AP47" s="921"/>
      <c r="AQ47" s="921"/>
      <c r="AR47" s="921"/>
      <c r="AS47" s="921"/>
      <c r="AT47" s="921"/>
      <c r="AU47" s="921"/>
      <c r="AV47" s="921"/>
      <c r="AW47" s="921"/>
      <c r="AX47" s="921"/>
      <c r="AY47" s="921"/>
      <c r="AZ47" s="950"/>
      <c r="BA47" s="950"/>
      <c r="BB47" s="950"/>
      <c r="BC47" s="950"/>
      <c r="BD47" s="950"/>
      <c r="BE47" s="922"/>
      <c r="BF47" s="922"/>
      <c r="BG47" s="922"/>
      <c r="BH47" s="922"/>
      <c r="BI47" s="923"/>
      <c r="BJ47" s="56"/>
      <c r="BK47" s="56"/>
      <c r="BL47" s="56"/>
      <c r="BM47" s="56"/>
      <c r="BN47" s="56"/>
      <c r="BO47" s="55"/>
      <c r="BP47" s="55"/>
      <c r="BQ47" s="52">
        <v>41</v>
      </c>
      <c r="BR47" s="72"/>
      <c r="BS47" s="676"/>
      <c r="BT47" s="677"/>
      <c r="BU47" s="677"/>
      <c r="BV47" s="677"/>
      <c r="BW47" s="677"/>
      <c r="BX47" s="677"/>
      <c r="BY47" s="677"/>
      <c r="BZ47" s="677"/>
      <c r="CA47" s="677"/>
      <c r="CB47" s="677"/>
      <c r="CC47" s="677"/>
      <c r="CD47" s="677"/>
      <c r="CE47" s="677"/>
      <c r="CF47" s="677"/>
      <c r="CG47" s="678"/>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82"/>
      <c r="EA47" s="48"/>
    </row>
    <row r="48" spans="1:131" ht="26.25" customHeight="1" x14ac:dyDescent="0.15">
      <c r="A48" s="52">
        <v>21</v>
      </c>
      <c r="B48" s="676"/>
      <c r="C48" s="677"/>
      <c r="D48" s="677"/>
      <c r="E48" s="677"/>
      <c r="F48" s="677"/>
      <c r="G48" s="677"/>
      <c r="H48" s="677"/>
      <c r="I48" s="677"/>
      <c r="J48" s="677"/>
      <c r="K48" s="677"/>
      <c r="L48" s="677"/>
      <c r="M48" s="677"/>
      <c r="N48" s="677"/>
      <c r="O48" s="677"/>
      <c r="P48" s="678"/>
      <c r="Q48" s="920"/>
      <c r="R48" s="921"/>
      <c r="S48" s="921"/>
      <c r="T48" s="921"/>
      <c r="U48" s="921"/>
      <c r="V48" s="921"/>
      <c r="W48" s="921"/>
      <c r="X48" s="921"/>
      <c r="Y48" s="921"/>
      <c r="Z48" s="921"/>
      <c r="AA48" s="921"/>
      <c r="AB48" s="921"/>
      <c r="AC48" s="921"/>
      <c r="AD48" s="921"/>
      <c r="AE48" s="925"/>
      <c r="AF48" s="943"/>
      <c r="AG48" s="680"/>
      <c r="AH48" s="680"/>
      <c r="AI48" s="680"/>
      <c r="AJ48" s="944"/>
      <c r="AK48" s="924"/>
      <c r="AL48" s="921"/>
      <c r="AM48" s="921"/>
      <c r="AN48" s="921"/>
      <c r="AO48" s="921"/>
      <c r="AP48" s="921"/>
      <c r="AQ48" s="921"/>
      <c r="AR48" s="921"/>
      <c r="AS48" s="921"/>
      <c r="AT48" s="921"/>
      <c r="AU48" s="921"/>
      <c r="AV48" s="921"/>
      <c r="AW48" s="921"/>
      <c r="AX48" s="921"/>
      <c r="AY48" s="921"/>
      <c r="AZ48" s="950"/>
      <c r="BA48" s="950"/>
      <c r="BB48" s="950"/>
      <c r="BC48" s="950"/>
      <c r="BD48" s="950"/>
      <c r="BE48" s="922"/>
      <c r="BF48" s="922"/>
      <c r="BG48" s="922"/>
      <c r="BH48" s="922"/>
      <c r="BI48" s="923"/>
      <c r="BJ48" s="56"/>
      <c r="BK48" s="56"/>
      <c r="BL48" s="56"/>
      <c r="BM48" s="56"/>
      <c r="BN48" s="56"/>
      <c r="BO48" s="55"/>
      <c r="BP48" s="55"/>
      <c r="BQ48" s="52">
        <v>42</v>
      </c>
      <c r="BR48" s="72"/>
      <c r="BS48" s="676"/>
      <c r="BT48" s="677"/>
      <c r="BU48" s="677"/>
      <c r="BV48" s="677"/>
      <c r="BW48" s="677"/>
      <c r="BX48" s="677"/>
      <c r="BY48" s="677"/>
      <c r="BZ48" s="677"/>
      <c r="CA48" s="677"/>
      <c r="CB48" s="677"/>
      <c r="CC48" s="677"/>
      <c r="CD48" s="677"/>
      <c r="CE48" s="677"/>
      <c r="CF48" s="677"/>
      <c r="CG48" s="678"/>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82"/>
      <c r="EA48" s="48"/>
    </row>
    <row r="49" spans="1:131" ht="26.25" customHeight="1" x14ac:dyDescent="0.15">
      <c r="A49" s="52">
        <v>22</v>
      </c>
      <c r="B49" s="676"/>
      <c r="C49" s="677"/>
      <c r="D49" s="677"/>
      <c r="E49" s="677"/>
      <c r="F49" s="677"/>
      <c r="G49" s="677"/>
      <c r="H49" s="677"/>
      <c r="I49" s="677"/>
      <c r="J49" s="677"/>
      <c r="K49" s="677"/>
      <c r="L49" s="677"/>
      <c r="M49" s="677"/>
      <c r="N49" s="677"/>
      <c r="O49" s="677"/>
      <c r="P49" s="678"/>
      <c r="Q49" s="920"/>
      <c r="R49" s="921"/>
      <c r="S49" s="921"/>
      <c r="T49" s="921"/>
      <c r="U49" s="921"/>
      <c r="V49" s="921"/>
      <c r="W49" s="921"/>
      <c r="X49" s="921"/>
      <c r="Y49" s="921"/>
      <c r="Z49" s="921"/>
      <c r="AA49" s="921"/>
      <c r="AB49" s="921"/>
      <c r="AC49" s="921"/>
      <c r="AD49" s="921"/>
      <c r="AE49" s="925"/>
      <c r="AF49" s="943"/>
      <c r="AG49" s="680"/>
      <c r="AH49" s="680"/>
      <c r="AI49" s="680"/>
      <c r="AJ49" s="944"/>
      <c r="AK49" s="924"/>
      <c r="AL49" s="921"/>
      <c r="AM49" s="921"/>
      <c r="AN49" s="921"/>
      <c r="AO49" s="921"/>
      <c r="AP49" s="921"/>
      <c r="AQ49" s="921"/>
      <c r="AR49" s="921"/>
      <c r="AS49" s="921"/>
      <c r="AT49" s="921"/>
      <c r="AU49" s="921"/>
      <c r="AV49" s="921"/>
      <c r="AW49" s="921"/>
      <c r="AX49" s="921"/>
      <c r="AY49" s="921"/>
      <c r="AZ49" s="950"/>
      <c r="BA49" s="950"/>
      <c r="BB49" s="950"/>
      <c r="BC49" s="950"/>
      <c r="BD49" s="950"/>
      <c r="BE49" s="922"/>
      <c r="BF49" s="922"/>
      <c r="BG49" s="922"/>
      <c r="BH49" s="922"/>
      <c r="BI49" s="923"/>
      <c r="BJ49" s="56"/>
      <c r="BK49" s="56"/>
      <c r="BL49" s="56"/>
      <c r="BM49" s="56"/>
      <c r="BN49" s="56"/>
      <c r="BO49" s="55"/>
      <c r="BP49" s="55"/>
      <c r="BQ49" s="52">
        <v>43</v>
      </c>
      <c r="BR49" s="72"/>
      <c r="BS49" s="676"/>
      <c r="BT49" s="677"/>
      <c r="BU49" s="677"/>
      <c r="BV49" s="677"/>
      <c r="BW49" s="677"/>
      <c r="BX49" s="677"/>
      <c r="BY49" s="677"/>
      <c r="BZ49" s="677"/>
      <c r="CA49" s="677"/>
      <c r="CB49" s="677"/>
      <c r="CC49" s="677"/>
      <c r="CD49" s="677"/>
      <c r="CE49" s="677"/>
      <c r="CF49" s="677"/>
      <c r="CG49" s="678"/>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82"/>
      <c r="EA49" s="48"/>
    </row>
    <row r="50" spans="1:131" ht="26.25" customHeight="1" x14ac:dyDescent="0.15">
      <c r="A50" s="52">
        <v>23</v>
      </c>
      <c r="B50" s="676"/>
      <c r="C50" s="677"/>
      <c r="D50" s="677"/>
      <c r="E50" s="677"/>
      <c r="F50" s="677"/>
      <c r="G50" s="677"/>
      <c r="H50" s="677"/>
      <c r="I50" s="677"/>
      <c r="J50" s="677"/>
      <c r="K50" s="677"/>
      <c r="L50" s="677"/>
      <c r="M50" s="677"/>
      <c r="N50" s="677"/>
      <c r="O50" s="677"/>
      <c r="P50" s="678"/>
      <c r="Q50" s="940"/>
      <c r="R50" s="941"/>
      <c r="S50" s="941"/>
      <c r="T50" s="941"/>
      <c r="U50" s="941"/>
      <c r="V50" s="941"/>
      <c r="W50" s="941"/>
      <c r="X50" s="941"/>
      <c r="Y50" s="941"/>
      <c r="Z50" s="941"/>
      <c r="AA50" s="941"/>
      <c r="AB50" s="941"/>
      <c r="AC50" s="941"/>
      <c r="AD50" s="941"/>
      <c r="AE50" s="942"/>
      <c r="AF50" s="943"/>
      <c r="AG50" s="680"/>
      <c r="AH50" s="680"/>
      <c r="AI50" s="680"/>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22"/>
      <c r="BF50" s="922"/>
      <c r="BG50" s="922"/>
      <c r="BH50" s="922"/>
      <c r="BI50" s="923"/>
      <c r="BJ50" s="56"/>
      <c r="BK50" s="56"/>
      <c r="BL50" s="56"/>
      <c r="BM50" s="56"/>
      <c r="BN50" s="56"/>
      <c r="BO50" s="55"/>
      <c r="BP50" s="55"/>
      <c r="BQ50" s="52">
        <v>44</v>
      </c>
      <c r="BR50" s="72"/>
      <c r="BS50" s="676"/>
      <c r="BT50" s="677"/>
      <c r="BU50" s="677"/>
      <c r="BV50" s="677"/>
      <c r="BW50" s="677"/>
      <c r="BX50" s="677"/>
      <c r="BY50" s="677"/>
      <c r="BZ50" s="677"/>
      <c r="CA50" s="677"/>
      <c r="CB50" s="677"/>
      <c r="CC50" s="677"/>
      <c r="CD50" s="677"/>
      <c r="CE50" s="677"/>
      <c r="CF50" s="677"/>
      <c r="CG50" s="678"/>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82"/>
      <c r="EA50" s="48"/>
    </row>
    <row r="51" spans="1:131" ht="26.25" customHeight="1" x14ac:dyDescent="0.15">
      <c r="A51" s="52">
        <v>24</v>
      </c>
      <c r="B51" s="676"/>
      <c r="C51" s="677"/>
      <c r="D51" s="677"/>
      <c r="E51" s="677"/>
      <c r="F51" s="677"/>
      <c r="G51" s="677"/>
      <c r="H51" s="677"/>
      <c r="I51" s="677"/>
      <c r="J51" s="677"/>
      <c r="K51" s="677"/>
      <c r="L51" s="677"/>
      <c r="M51" s="677"/>
      <c r="N51" s="677"/>
      <c r="O51" s="677"/>
      <c r="P51" s="678"/>
      <c r="Q51" s="940"/>
      <c r="R51" s="941"/>
      <c r="S51" s="941"/>
      <c r="T51" s="941"/>
      <c r="U51" s="941"/>
      <c r="V51" s="941"/>
      <c r="W51" s="941"/>
      <c r="X51" s="941"/>
      <c r="Y51" s="941"/>
      <c r="Z51" s="941"/>
      <c r="AA51" s="941"/>
      <c r="AB51" s="941"/>
      <c r="AC51" s="941"/>
      <c r="AD51" s="941"/>
      <c r="AE51" s="942"/>
      <c r="AF51" s="943"/>
      <c r="AG51" s="680"/>
      <c r="AH51" s="680"/>
      <c r="AI51" s="680"/>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22"/>
      <c r="BF51" s="922"/>
      <c r="BG51" s="922"/>
      <c r="BH51" s="922"/>
      <c r="BI51" s="923"/>
      <c r="BJ51" s="56"/>
      <c r="BK51" s="56"/>
      <c r="BL51" s="56"/>
      <c r="BM51" s="56"/>
      <c r="BN51" s="56"/>
      <c r="BO51" s="55"/>
      <c r="BP51" s="55"/>
      <c r="BQ51" s="52">
        <v>45</v>
      </c>
      <c r="BR51" s="72"/>
      <c r="BS51" s="676"/>
      <c r="BT51" s="677"/>
      <c r="BU51" s="677"/>
      <c r="BV51" s="677"/>
      <c r="BW51" s="677"/>
      <c r="BX51" s="677"/>
      <c r="BY51" s="677"/>
      <c r="BZ51" s="677"/>
      <c r="CA51" s="677"/>
      <c r="CB51" s="677"/>
      <c r="CC51" s="677"/>
      <c r="CD51" s="677"/>
      <c r="CE51" s="677"/>
      <c r="CF51" s="677"/>
      <c r="CG51" s="678"/>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82"/>
      <c r="EA51" s="48"/>
    </row>
    <row r="52" spans="1:131" ht="26.25" customHeight="1" x14ac:dyDescent="0.15">
      <c r="A52" s="52">
        <v>25</v>
      </c>
      <c r="B52" s="676"/>
      <c r="C52" s="677"/>
      <c r="D52" s="677"/>
      <c r="E52" s="677"/>
      <c r="F52" s="677"/>
      <c r="G52" s="677"/>
      <c r="H52" s="677"/>
      <c r="I52" s="677"/>
      <c r="J52" s="677"/>
      <c r="K52" s="677"/>
      <c r="L52" s="677"/>
      <c r="M52" s="677"/>
      <c r="N52" s="677"/>
      <c r="O52" s="677"/>
      <c r="P52" s="678"/>
      <c r="Q52" s="940"/>
      <c r="R52" s="941"/>
      <c r="S52" s="941"/>
      <c r="T52" s="941"/>
      <c r="U52" s="941"/>
      <c r="V52" s="941"/>
      <c r="W52" s="941"/>
      <c r="X52" s="941"/>
      <c r="Y52" s="941"/>
      <c r="Z52" s="941"/>
      <c r="AA52" s="941"/>
      <c r="AB52" s="941"/>
      <c r="AC52" s="941"/>
      <c r="AD52" s="941"/>
      <c r="AE52" s="942"/>
      <c r="AF52" s="943"/>
      <c r="AG52" s="680"/>
      <c r="AH52" s="680"/>
      <c r="AI52" s="680"/>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22"/>
      <c r="BF52" s="922"/>
      <c r="BG52" s="922"/>
      <c r="BH52" s="922"/>
      <c r="BI52" s="923"/>
      <c r="BJ52" s="56"/>
      <c r="BK52" s="56"/>
      <c r="BL52" s="56"/>
      <c r="BM52" s="56"/>
      <c r="BN52" s="56"/>
      <c r="BO52" s="55"/>
      <c r="BP52" s="55"/>
      <c r="BQ52" s="52">
        <v>46</v>
      </c>
      <c r="BR52" s="72"/>
      <c r="BS52" s="676"/>
      <c r="BT52" s="677"/>
      <c r="BU52" s="677"/>
      <c r="BV52" s="677"/>
      <c r="BW52" s="677"/>
      <c r="BX52" s="677"/>
      <c r="BY52" s="677"/>
      <c r="BZ52" s="677"/>
      <c r="CA52" s="677"/>
      <c r="CB52" s="677"/>
      <c r="CC52" s="677"/>
      <c r="CD52" s="677"/>
      <c r="CE52" s="677"/>
      <c r="CF52" s="677"/>
      <c r="CG52" s="678"/>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82"/>
      <c r="EA52" s="48"/>
    </row>
    <row r="53" spans="1:131" ht="26.25" customHeight="1" x14ac:dyDescent="0.15">
      <c r="A53" s="52">
        <v>26</v>
      </c>
      <c r="B53" s="676"/>
      <c r="C53" s="677"/>
      <c r="D53" s="677"/>
      <c r="E53" s="677"/>
      <c r="F53" s="677"/>
      <c r="G53" s="677"/>
      <c r="H53" s="677"/>
      <c r="I53" s="677"/>
      <c r="J53" s="677"/>
      <c r="K53" s="677"/>
      <c r="L53" s="677"/>
      <c r="M53" s="677"/>
      <c r="N53" s="677"/>
      <c r="O53" s="677"/>
      <c r="P53" s="678"/>
      <c r="Q53" s="940"/>
      <c r="R53" s="941"/>
      <c r="S53" s="941"/>
      <c r="T53" s="941"/>
      <c r="U53" s="941"/>
      <c r="V53" s="941"/>
      <c r="W53" s="941"/>
      <c r="X53" s="941"/>
      <c r="Y53" s="941"/>
      <c r="Z53" s="941"/>
      <c r="AA53" s="941"/>
      <c r="AB53" s="941"/>
      <c r="AC53" s="941"/>
      <c r="AD53" s="941"/>
      <c r="AE53" s="942"/>
      <c r="AF53" s="943"/>
      <c r="AG53" s="680"/>
      <c r="AH53" s="680"/>
      <c r="AI53" s="680"/>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22"/>
      <c r="BF53" s="922"/>
      <c r="BG53" s="922"/>
      <c r="BH53" s="922"/>
      <c r="BI53" s="923"/>
      <c r="BJ53" s="56"/>
      <c r="BK53" s="56"/>
      <c r="BL53" s="56"/>
      <c r="BM53" s="56"/>
      <c r="BN53" s="56"/>
      <c r="BO53" s="55"/>
      <c r="BP53" s="55"/>
      <c r="BQ53" s="52">
        <v>47</v>
      </c>
      <c r="BR53" s="72"/>
      <c r="BS53" s="676"/>
      <c r="BT53" s="677"/>
      <c r="BU53" s="677"/>
      <c r="BV53" s="677"/>
      <c r="BW53" s="677"/>
      <c r="BX53" s="677"/>
      <c r="BY53" s="677"/>
      <c r="BZ53" s="677"/>
      <c r="CA53" s="677"/>
      <c r="CB53" s="677"/>
      <c r="CC53" s="677"/>
      <c r="CD53" s="677"/>
      <c r="CE53" s="677"/>
      <c r="CF53" s="677"/>
      <c r="CG53" s="678"/>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82"/>
      <c r="EA53" s="48"/>
    </row>
    <row r="54" spans="1:131" ht="26.25" customHeight="1" x14ac:dyDescent="0.15">
      <c r="A54" s="52">
        <v>27</v>
      </c>
      <c r="B54" s="676"/>
      <c r="C54" s="677"/>
      <c r="D54" s="677"/>
      <c r="E54" s="677"/>
      <c r="F54" s="677"/>
      <c r="G54" s="677"/>
      <c r="H54" s="677"/>
      <c r="I54" s="677"/>
      <c r="J54" s="677"/>
      <c r="K54" s="677"/>
      <c r="L54" s="677"/>
      <c r="M54" s="677"/>
      <c r="N54" s="677"/>
      <c r="O54" s="677"/>
      <c r="P54" s="678"/>
      <c r="Q54" s="940"/>
      <c r="R54" s="941"/>
      <c r="S54" s="941"/>
      <c r="T54" s="941"/>
      <c r="U54" s="941"/>
      <c r="V54" s="941"/>
      <c r="W54" s="941"/>
      <c r="X54" s="941"/>
      <c r="Y54" s="941"/>
      <c r="Z54" s="941"/>
      <c r="AA54" s="941"/>
      <c r="AB54" s="941"/>
      <c r="AC54" s="941"/>
      <c r="AD54" s="941"/>
      <c r="AE54" s="942"/>
      <c r="AF54" s="943"/>
      <c r="AG54" s="680"/>
      <c r="AH54" s="680"/>
      <c r="AI54" s="680"/>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22"/>
      <c r="BF54" s="922"/>
      <c r="BG54" s="922"/>
      <c r="BH54" s="922"/>
      <c r="BI54" s="923"/>
      <c r="BJ54" s="56"/>
      <c r="BK54" s="56"/>
      <c r="BL54" s="56"/>
      <c r="BM54" s="56"/>
      <c r="BN54" s="56"/>
      <c r="BO54" s="55"/>
      <c r="BP54" s="55"/>
      <c r="BQ54" s="52">
        <v>48</v>
      </c>
      <c r="BR54" s="72"/>
      <c r="BS54" s="676"/>
      <c r="BT54" s="677"/>
      <c r="BU54" s="677"/>
      <c r="BV54" s="677"/>
      <c r="BW54" s="677"/>
      <c r="BX54" s="677"/>
      <c r="BY54" s="677"/>
      <c r="BZ54" s="677"/>
      <c r="CA54" s="677"/>
      <c r="CB54" s="677"/>
      <c r="CC54" s="677"/>
      <c r="CD54" s="677"/>
      <c r="CE54" s="677"/>
      <c r="CF54" s="677"/>
      <c r="CG54" s="678"/>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82"/>
      <c r="EA54" s="48"/>
    </row>
    <row r="55" spans="1:131" ht="26.25" customHeight="1" x14ac:dyDescent="0.15">
      <c r="A55" s="52">
        <v>28</v>
      </c>
      <c r="B55" s="676"/>
      <c r="C55" s="677"/>
      <c r="D55" s="677"/>
      <c r="E55" s="677"/>
      <c r="F55" s="677"/>
      <c r="G55" s="677"/>
      <c r="H55" s="677"/>
      <c r="I55" s="677"/>
      <c r="J55" s="677"/>
      <c r="K55" s="677"/>
      <c r="L55" s="677"/>
      <c r="M55" s="677"/>
      <c r="N55" s="677"/>
      <c r="O55" s="677"/>
      <c r="P55" s="678"/>
      <c r="Q55" s="940"/>
      <c r="R55" s="941"/>
      <c r="S55" s="941"/>
      <c r="T55" s="941"/>
      <c r="U55" s="941"/>
      <c r="V55" s="941"/>
      <c r="W55" s="941"/>
      <c r="X55" s="941"/>
      <c r="Y55" s="941"/>
      <c r="Z55" s="941"/>
      <c r="AA55" s="941"/>
      <c r="AB55" s="941"/>
      <c r="AC55" s="941"/>
      <c r="AD55" s="941"/>
      <c r="AE55" s="942"/>
      <c r="AF55" s="943"/>
      <c r="AG55" s="680"/>
      <c r="AH55" s="680"/>
      <c r="AI55" s="680"/>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22"/>
      <c r="BF55" s="922"/>
      <c r="BG55" s="922"/>
      <c r="BH55" s="922"/>
      <c r="BI55" s="923"/>
      <c r="BJ55" s="56"/>
      <c r="BK55" s="56"/>
      <c r="BL55" s="56"/>
      <c r="BM55" s="56"/>
      <c r="BN55" s="56"/>
      <c r="BO55" s="55"/>
      <c r="BP55" s="55"/>
      <c r="BQ55" s="52">
        <v>49</v>
      </c>
      <c r="BR55" s="72"/>
      <c r="BS55" s="676"/>
      <c r="BT55" s="677"/>
      <c r="BU55" s="677"/>
      <c r="BV55" s="677"/>
      <c r="BW55" s="677"/>
      <c r="BX55" s="677"/>
      <c r="BY55" s="677"/>
      <c r="BZ55" s="677"/>
      <c r="CA55" s="677"/>
      <c r="CB55" s="677"/>
      <c r="CC55" s="677"/>
      <c r="CD55" s="677"/>
      <c r="CE55" s="677"/>
      <c r="CF55" s="677"/>
      <c r="CG55" s="678"/>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82"/>
      <c r="EA55" s="48"/>
    </row>
    <row r="56" spans="1:131" ht="26.25" customHeight="1" x14ac:dyDescent="0.15">
      <c r="A56" s="52">
        <v>29</v>
      </c>
      <c r="B56" s="676"/>
      <c r="C56" s="677"/>
      <c r="D56" s="677"/>
      <c r="E56" s="677"/>
      <c r="F56" s="677"/>
      <c r="G56" s="677"/>
      <c r="H56" s="677"/>
      <c r="I56" s="677"/>
      <c r="J56" s="677"/>
      <c r="K56" s="677"/>
      <c r="L56" s="677"/>
      <c r="M56" s="677"/>
      <c r="N56" s="677"/>
      <c r="O56" s="677"/>
      <c r="P56" s="678"/>
      <c r="Q56" s="940"/>
      <c r="R56" s="941"/>
      <c r="S56" s="941"/>
      <c r="T56" s="941"/>
      <c r="U56" s="941"/>
      <c r="V56" s="941"/>
      <c r="W56" s="941"/>
      <c r="X56" s="941"/>
      <c r="Y56" s="941"/>
      <c r="Z56" s="941"/>
      <c r="AA56" s="941"/>
      <c r="AB56" s="941"/>
      <c r="AC56" s="941"/>
      <c r="AD56" s="941"/>
      <c r="AE56" s="942"/>
      <c r="AF56" s="943"/>
      <c r="AG56" s="680"/>
      <c r="AH56" s="680"/>
      <c r="AI56" s="680"/>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22"/>
      <c r="BF56" s="922"/>
      <c r="BG56" s="922"/>
      <c r="BH56" s="922"/>
      <c r="BI56" s="923"/>
      <c r="BJ56" s="56"/>
      <c r="BK56" s="56"/>
      <c r="BL56" s="56"/>
      <c r="BM56" s="56"/>
      <c r="BN56" s="56"/>
      <c r="BO56" s="55"/>
      <c r="BP56" s="55"/>
      <c r="BQ56" s="52">
        <v>50</v>
      </c>
      <c r="BR56" s="72"/>
      <c r="BS56" s="676"/>
      <c r="BT56" s="677"/>
      <c r="BU56" s="677"/>
      <c r="BV56" s="677"/>
      <c r="BW56" s="677"/>
      <c r="BX56" s="677"/>
      <c r="BY56" s="677"/>
      <c r="BZ56" s="677"/>
      <c r="CA56" s="677"/>
      <c r="CB56" s="677"/>
      <c r="CC56" s="677"/>
      <c r="CD56" s="677"/>
      <c r="CE56" s="677"/>
      <c r="CF56" s="677"/>
      <c r="CG56" s="678"/>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82"/>
      <c r="EA56" s="48"/>
    </row>
    <row r="57" spans="1:131" ht="26.25" customHeight="1" x14ac:dyDescent="0.15">
      <c r="A57" s="52">
        <v>30</v>
      </c>
      <c r="B57" s="676"/>
      <c r="C57" s="677"/>
      <c r="D57" s="677"/>
      <c r="E57" s="677"/>
      <c r="F57" s="677"/>
      <c r="G57" s="677"/>
      <c r="H57" s="677"/>
      <c r="I57" s="677"/>
      <c r="J57" s="677"/>
      <c r="K57" s="677"/>
      <c r="L57" s="677"/>
      <c r="M57" s="677"/>
      <c r="N57" s="677"/>
      <c r="O57" s="677"/>
      <c r="P57" s="678"/>
      <c r="Q57" s="940"/>
      <c r="R57" s="941"/>
      <c r="S57" s="941"/>
      <c r="T57" s="941"/>
      <c r="U57" s="941"/>
      <c r="V57" s="941"/>
      <c r="W57" s="941"/>
      <c r="X57" s="941"/>
      <c r="Y57" s="941"/>
      <c r="Z57" s="941"/>
      <c r="AA57" s="941"/>
      <c r="AB57" s="941"/>
      <c r="AC57" s="941"/>
      <c r="AD57" s="941"/>
      <c r="AE57" s="942"/>
      <c r="AF57" s="943"/>
      <c r="AG57" s="680"/>
      <c r="AH57" s="680"/>
      <c r="AI57" s="680"/>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22"/>
      <c r="BF57" s="922"/>
      <c r="BG57" s="922"/>
      <c r="BH57" s="922"/>
      <c r="BI57" s="923"/>
      <c r="BJ57" s="56"/>
      <c r="BK57" s="56"/>
      <c r="BL57" s="56"/>
      <c r="BM57" s="56"/>
      <c r="BN57" s="56"/>
      <c r="BO57" s="55"/>
      <c r="BP57" s="55"/>
      <c r="BQ57" s="52">
        <v>51</v>
      </c>
      <c r="BR57" s="72"/>
      <c r="BS57" s="676"/>
      <c r="BT57" s="677"/>
      <c r="BU57" s="677"/>
      <c r="BV57" s="677"/>
      <c r="BW57" s="677"/>
      <c r="BX57" s="677"/>
      <c r="BY57" s="677"/>
      <c r="BZ57" s="677"/>
      <c r="CA57" s="677"/>
      <c r="CB57" s="677"/>
      <c r="CC57" s="677"/>
      <c r="CD57" s="677"/>
      <c r="CE57" s="677"/>
      <c r="CF57" s="677"/>
      <c r="CG57" s="678"/>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82"/>
      <c r="EA57" s="48"/>
    </row>
    <row r="58" spans="1:131" ht="26.25" customHeight="1" x14ac:dyDescent="0.15">
      <c r="A58" s="52">
        <v>31</v>
      </c>
      <c r="B58" s="676"/>
      <c r="C58" s="677"/>
      <c r="D58" s="677"/>
      <c r="E58" s="677"/>
      <c r="F58" s="677"/>
      <c r="G58" s="677"/>
      <c r="H58" s="677"/>
      <c r="I58" s="677"/>
      <c r="J58" s="677"/>
      <c r="K58" s="677"/>
      <c r="L58" s="677"/>
      <c r="M58" s="677"/>
      <c r="N58" s="677"/>
      <c r="O58" s="677"/>
      <c r="P58" s="678"/>
      <c r="Q58" s="940"/>
      <c r="R58" s="941"/>
      <c r="S58" s="941"/>
      <c r="T58" s="941"/>
      <c r="U58" s="941"/>
      <c r="V58" s="941"/>
      <c r="W58" s="941"/>
      <c r="X58" s="941"/>
      <c r="Y58" s="941"/>
      <c r="Z58" s="941"/>
      <c r="AA58" s="941"/>
      <c r="AB58" s="941"/>
      <c r="AC58" s="941"/>
      <c r="AD58" s="941"/>
      <c r="AE58" s="942"/>
      <c r="AF58" s="943"/>
      <c r="AG58" s="680"/>
      <c r="AH58" s="680"/>
      <c r="AI58" s="680"/>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22"/>
      <c r="BF58" s="922"/>
      <c r="BG58" s="922"/>
      <c r="BH58" s="922"/>
      <c r="BI58" s="923"/>
      <c r="BJ58" s="56"/>
      <c r="BK58" s="56"/>
      <c r="BL58" s="56"/>
      <c r="BM58" s="56"/>
      <c r="BN58" s="56"/>
      <c r="BO58" s="55"/>
      <c r="BP58" s="55"/>
      <c r="BQ58" s="52">
        <v>52</v>
      </c>
      <c r="BR58" s="72"/>
      <c r="BS58" s="676"/>
      <c r="BT58" s="677"/>
      <c r="BU58" s="677"/>
      <c r="BV58" s="677"/>
      <c r="BW58" s="677"/>
      <c r="BX58" s="677"/>
      <c r="BY58" s="677"/>
      <c r="BZ58" s="677"/>
      <c r="CA58" s="677"/>
      <c r="CB58" s="677"/>
      <c r="CC58" s="677"/>
      <c r="CD58" s="677"/>
      <c r="CE58" s="677"/>
      <c r="CF58" s="677"/>
      <c r="CG58" s="678"/>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82"/>
      <c r="EA58" s="48"/>
    </row>
    <row r="59" spans="1:131" ht="26.25" customHeight="1" x14ac:dyDescent="0.15">
      <c r="A59" s="52">
        <v>32</v>
      </c>
      <c r="B59" s="676"/>
      <c r="C59" s="677"/>
      <c r="D59" s="677"/>
      <c r="E59" s="677"/>
      <c r="F59" s="677"/>
      <c r="G59" s="677"/>
      <c r="H59" s="677"/>
      <c r="I59" s="677"/>
      <c r="J59" s="677"/>
      <c r="K59" s="677"/>
      <c r="L59" s="677"/>
      <c r="M59" s="677"/>
      <c r="N59" s="677"/>
      <c r="O59" s="677"/>
      <c r="P59" s="678"/>
      <c r="Q59" s="940"/>
      <c r="R59" s="941"/>
      <c r="S59" s="941"/>
      <c r="T59" s="941"/>
      <c r="U59" s="941"/>
      <c r="V59" s="941"/>
      <c r="W59" s="941"/>
      <c r="X59" s="941"/>
      <c r="Y59" s="941"/>
      <c r="Z59" s="941"/>
      <c r="AA59" s="941"/>
      <c r="AB59" s="941"/>
      <c r="AC59" s="941"/>
      <c r="AD59" s="941"/>
      <c r="AE59" s="942"/>
      <c r="AF59" s="943"/>
      <c r="AG59" s="680"/>
      <c r="AH59" s="680"/>
      <c r="AI59" s="680"/>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22"/>
      <c r="BF59" s="922"/>
      <c r="BG59" s="922"/>
      <c r="BH59" s="922"/>
      <c r="BI59" s="923"/>
      <c r="BJ59" s="56"/>
      <c r="BK59" s="56"/>
      <c r="BL59" s="56"/>
      <c r="BM59" s="56"/>
      <c r="BN59" s="56"/>
      <c r="BO59" s="55"/>
      <c r="BP59" s="55"/>
      <c r="BQ59" s="52">
        <v>53</v>
      </c>
      <c r="BR59" s="72"/>
      <c r="BS59" s="676"/>
      <c r="BT59" s="677"/>
      <c r="BU59" s="677"/>
      <c r="BV59" s="677"/>
      <c r="BW59" s="677"/>
      <c r="BX59" s="677"/>
      <c r="BY59" s="677"/>
      <c r="BZ59" s="677"/>
      <c r="CA59" s="677"/>
      <c r="CB59" s="677"/>
      <c r="CC59" s="677"/>
      <c r="CD59" s="677"/>
      <c r="CE59" s="677"/>
      <c r="CF59" s="677"/>
      <c r="CG59" s="678"/>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82"/>
      <c r="EA59" s="48"/>
    </row>
    <row r="60" spans="1:131" ht="26.25" customHeight="1" x14ac:dyDescent="0.15">
      <c r="A60" s="52">
        <v>33</v>
      </c>
      <c r="B60" s="676"/>
      <c r="C60" s="677"/>
      <c r="D60" s="677"/>
      <c r="E60" s="677"/>
      <c r="F60" s="677"/>
      <c r="G60" s="677"/>
      <c r="H60" s="677"/>
      <c r="I60" s="677"/>
      <c r="J60" s="677"/>
      <c r="K60" s="677"/>
      <c r="L60" s="677"/>
      <c r="M60" s="677"/>
      <c r="N60" s="677"/>
      <c r="O60" s="677"/>
      <c r="P60" s="678"/>
      <c r="Q60" s="940"/>
      <c r="R60" s="941"/>
      <c r="S60" s="941"/>
      <c r="T60" s="941"/>
      <c r="U60" s="941"/>
      <c r="V60" s="941"/>
      <c r="W60" s="941"/>
      <c r="X60" s="941"/>
      <c r="Y60" s="941"/>
      <c r="Z60" s="941"/>
      <c r="AA60" s="941"/>
      <c r="AB60" s="941"/>
      <c r="AC60" s="941"/>
      <c r="AD60" s="941"/>
      <c r="AE60" s="942"/>
      <c r="AF60" s="943"/>
      <c r="AG60" s="680"/>
      <c r="AH60" s="680"/>
      <c r="AI60" s="680"/>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22"/>
      <c r="BF60" s="922"/>
      <c r="BG60" s="922"/>
      <c r="BH60" s="922"/>
      <c r="BI60" s="923"/>
      <c r="BJ60" s="56"/>
      <c r="BK60" s="56"/>
      <c r="BL60" s="56"/>
      <c r="BM60" s="56"/>
      <c r="BN60" s="56"/>
      <c r="BO60" s="55"/>
      <c r="BP60" s="55"/>
      <c r="BQ60" s="52">
        <v>54</v>
      </c>
      <c r="BR60" s="72"/>
      <c r="BS60" s="676"/>
      <c r="BT60" s="677"/>
      <c r="BU60" s="677"/>
      <c r="BV60" s="677"/>
      <c r="BW60" s="677"/>
      <c r="BX60" s="677"/>
      <c r="BY60" s="677"/>
      <c r="BZ60" s="677"/>
      <c r="CA60" s="677"/>
      <c r="CB60" s="677"/>
      <c r="CC60" s="677"/>
      <c r="CD60" s="677"/>
      <c r="CE60" s="677"/>
      <c r="CF60" s="677"/>
      <c r="CG60" s="678"/>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82"/>
      <c r="EA60" s="48"/>
    </row>
    <row r="61" spans="1:131" ht="26.25" customHeight="1" x14ac:dyDescent="0.15">
      <c r="A61" s="52">
        <v>34</v>
      </c>
      <c r="B61" s="676"/>
      <c r="C61" s="677"/>
      <c r="D61" s="677"/>
      <c r="E61" s="677"/>
      <c r="F61" s="677"/>
      <c r="G61" s="677"/>
      <c r="H61" s="677"/>
      <c r="I61" s="677"/>
      <c r="J61" s="677"/>
      <c r="K61" s="677"/>
      <c r="L61" s="677"/>
      <c r="M61" s="677"/>
      <c r="N61" s="677"/>
      <c r="O61" s="677"/>
      <c r="P61" s="678"/>
      <c r="Q61" s="940"/>
      <c r="R61" s="941"/>
      <c r="S61" s="941"/>
      <c r="T61" s="941"/>
      <c r="U61" s="941"/>
      <c r="V61" s="941"/>
      <c r="W61" s="941"/>
      <c r="X61" s="941"/>
      <c r="Y61" s="941"/>
      <c r="Z61" s="941"/>
      <c r="AA61" s="941"/>
      <c r="AB61" s="941"/>
      <c r="AC61" s="941"/>
      <c r="AD61" s="941"/>
      <c r="AE61" s="942"/>
      <c r="AF61" s="943"/>
      <c r="AG61" s="680"/>
      <c r="AH61" s="680"/>
      <c r="AI61" s="680"/>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22"/>
      <c r="BF61" s="922"/>
      <c r="BG61" s="922"/>
      <c r="BH61" s="922"/>
      <c r="BI61" s="923"/>
      <c r="BJ61" s="56"/>
      <c r="BK61" s="56"/>
      <c r="BL61" s="56"/>
      <c r="BM61" s="56"/>
      <c r="BN61" s="56"/>
      <c r="BO61" s="55"/>
      <c r="BP61" s="55"/>
      <c r="BQ61" s="52">
        <v>55</v>
      </c>
      <c r="BR61" s="72"/>
      <c r="BS61" s="676"/>
      <c r="BT61" s="677"/>
      <c r="BU61" s="677"/>
      <c r="BV61" s="677"/>
      <c r="BW61" s="677"/>
      <c r="BX61" s="677"/>
      <c r="BY61" s="677"/>
      <c r="BZ61" s="677"/>
      <c r="CA61" s="677"/>
      <c r="CB61" s="677"/>
      <c r="CC61" s="677"/>
      <c r="CD61" s="677"/>
      <c r="CE61" s="677"/>
      <c r="CF61" s="677"/>
      <c r="CG61" s="678"/>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82"/>
      <c r="EA61" s="48"/>
    </row>
    <row r="62" spans="1:131" ht="26.25" customHeight="1" x14ac:dyDescent="0.15">
      <c r="A62" s="52">
        <v>35</v>
      </c>
      <c r="B62" s="676"/>
      <c r="C62" s="677"/>
      <c r="D62" s="677"/>
      <c r="E62" s="677"/>
      <c r="F62" s="677"/>
      <c r="G62" s="677"/>
      <c r="H62" s="677"/>
      <c r="I62" s="677"/>
      <c r="J62" s="677"/>
      <c r="K62" s="677"/>
      <c r="L62" s="677"/>
      <c r="M62" s="677"/>
      <c r="N62" s="677"/>
      <c r="O62" s="677"/>
      <c r="P62" s="678"/>
      <c r="Q62" s="940"/>
      <c r="R62" s="941"/>
      <c r="S62" s="941"/>
      <c r="T62" s="941"/>
      <c r="U62" s="941"/>
      <c r="V62" s="941"/>
      <c r="W62" s="941"/>
      <c r="X62" s="941"/>
      <c r="Y62" s="941"/>
      <c r="Z62" s="941"/>
      <c r="AA62" s="941"/>
      <c r="AB62" s="941"/>
      <c r="AC62" s="941"/>
      <c r="AD62" s="941"/>
      <c r="AE62" s="942"/>
      <c r="AF62" s="943"/>
      <c r="AG62" s="680"/>
      <c r="AH62" s="680"/>
      <c r="AI62" s="680"/>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22"/>
      <c r="BF62" s="922"/>
      <c r="BG62" s="922"/>
      <c r="BH62" s="922"/>
      <c r="BI62" s="923"/>
      <c r="BJ62" s="947" t="s">
        <v>474</v>
      </c>
      <c r="BK62" s="948"/>
      <c r="BL62" s="948"/>
      <c r="BM62" s="948"/>
      <c r="BN62" s="949"/>
      <c r="BO62" s="55"/>
      <c r="BP62" s="55"/>
      <c r="BQ62" s="52">
        <v>56</v>
      </c>
      <c r="BR62" s="72"/>
      <c r="BS62" s="676"/>
      <c r="BT62" s="677"/>
      <c r="BU62" s="677"/>
      <c r="BV62" s="677"/>
      <c r="BW62" s="677"/>
      <c r="BX62" s="677"/>
      <c r="BY62" s="677"/>
      <c r="BZ62" s="677"/>
      <c r="CA62" s="677"/>
      <c r="CB62" s="677"/>
      <c r="CC62" s="677"/>
      <c r="CD62" s="677"/>
      <c r="CE62" s="677"/>
      <c r="CF62" s="677"/>
      <c r="CG62" s="678"/>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82"/>
      <c r="EA62" s="48"/>
    </row>
    <row r="63" spans="1:131" ht="26.25" customHeight="1" x14ac:dyDescent="0.15">
      <c r="A63" s="53" t="s">
        <v>252</v>
      </c>
      <c r="B63" s="898" t="s">
        <v>384</v>
      </c>
      <c r="C63" s="899"/>
      <c r="D63" s="899"/>
      <c r="E63" s="899"/>
      <c r="F63" s="899"/>
      <c r="G63" s="899"/>
      <c r="H63" s="899"/>
      <c r="I63" s="899"/>
      <c r="J63" s="899"/>
      <c r="K63" s="899"/>
      <c r="L63" s="899"/>
      <c r="M63" s="899"/>
      <c r="N63" s="899"/>
      <c r="O63" s="899"/>
      <c r="P63" s="900"/>
      <c r="Q63" s="908"/>
      <c r="R63" s="909"/>
      <c r="S63" s="909"/>
      <c r="T63" s="909"/>
      <c r="U63" s="909"/>
      <c r="V63" s="909"/>
      <c r="W63" s="909"/>
      <c r="X63" s="909"/>
      <c r="Y63" s="909"/>
      <c r="Z63" s="909"/>
      <c r="AA63" s="909"/>
      <c r="AB63" s="909"/>
      <c r="AC63" s="909"/>
      <c r="AD63" s="909"/>
      <c r="AE63" s="933"/>
      <c r="AF63" s="934">
        <v>769</v>
      </c>
      <c r="AG63" s="910"/>
      <c r="AH63" s="910"/>
      <c r="AI63" s="910"/>
      <c r="AJ63" s="935"/>
      <c r="AK63" s="936"/>
      <c r="AL63" s="909"/>
      <c r="AM63" s="909"/>
      <c r="AN63" s="909"/>
      <c r="AO63" s="909"/>
      <c r="AP63" s="910">
        <v>10181</v>
      </c>
      <c r="AQ63" s="910"/>
      <c r="AR63" s="910"/>
      <c r="AS63" s="910"/>
      <c r="AT63" s="910"/>
      <c r="AU63" s="910">
        <v>5637</v>
      </c>
      <c r="AV63" s="910"/>
      <c r="AW63" s="910"/>
      <c r="AX63" s="910"/>
      <c r="AY63" s="910"/>
      <c r="AZ63" s="937"/>
      <c r="BA63" s="937"/>
      <c r="BB63" s="937"/>
      <c r="BC63" s="937"/>
      <c r="BD63" s="937"/>
      <c r="BE63" s="911"/>
      <c r="BF63" s="911"/>
      <c r="BG63" s="911"/>
      <c r="BH63" s="911"/>
      <c r="BI63" s="912"/>
      <c r="BJ63" s="938" t="s">
        <v>205</v>
      </c>
      <c r="BK63" s="905"/>
      <c r="BL63" s="905"/>
      <c r="BM63" s="905"/>
      <c r="BN63" s="939"/>
      <c r="BO63" s="55"/>
      <c r="BP63" s="55"/>
      <c r="BQ63" s="52">
        <v>57</v>
      </c>
      <c r="BR63" s="72"/>
      <c r="BS63" s="676"/>
      <c r="BT63" s="677"/>
      <c r="BU63" s="677"/>
      <c r="BV63" s="677"/>
      <c r="BW63" s="677"/>
      <c r="BX63" s="677"/>
      <c r="BY63" s="677"/>
      <c r="BZ63" s="677"/>
      <c r="CA63" s="677"/>
      <c r="CB63" s="677"/>
      <c r="CC63" s="677"/>
      <c r="CD63" s="677"/>
      <c r="CE63" s="677"/>
      <c r="CF63" s="677"/>
      <c r="CG63" s="678"/>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8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6"/>
      <c r="BT64" s="677"/>
      <c r="BU64" s="677"/>
      <c r="BV64" s="677"/>
      <c r="BW64" s="677"/>
      <c r="BX64" s="677"/>
      <c r="BY64" s="677"/>
      <c r="BZ64" s="677"/>
      <c r="CA64" s="677"/>
      <c r="CB64" s="677"/>
      <c r="CC64" s="677"/>
      <c r="CD64" s="677"/>
      <c r="CE64" s="677"/>
      <c r="CF64" s="677"/>
      <c r="CG64" s="678"/>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82"/>
      <c r="EA64" s="48"/>
    </row>
    <row r="65" spans="1:131" ht="26.25" customHeight="1" x14ac:dyDescent="0.15">
      <c r="A65" s="56" t="s">
        <v>265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6"/>
      <c r="BT65" s="677"/>
      <c r="BU65" s="677"/>
      <c r="BV65" s="677"/>
      <c r="BW65" s="677"/>
      <c r="BX65" s="677"/>
      <c r="BY65" s="677"/>
      <c r="BZ65" s="677"/>
      <c r="CA65" s="677"/>
      <c r="CB65" s="677"/>
      <c r="CC65" s="677"/>
      <c r="CD65" s="677"/>
      <c r="CE65" s="677"/>
      <c r="CF65" s="677"/>
      <c r="CG65" s="678"/>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82"/>
      <c r="EA65" s="48"/>
    </row>
    <row r="66" spans="1:131" ht="26.25" customHeight="1" x14ac:dyDescent="0.15">
      <c r="A66" s="659" t="s">
        <v>429</v>
      </c>
      <c r="B66" s="660"/>
      <c r="C66" s="660"/>
      <c r="D66" s="660"/>
      <c r="E66" s="660"/>
      <c r="F66" s="660"/>
      <c r="G66" s="660"/>
      <c r="H66" s="660"/>
      <c r="I66" s="660"/>
      <c r="J66" s="660"/>
      <c r="K66" s="660"/>
      <c r="L66" s="660"/>
      <c r="M66" s="660"/>
      <c r="N66" s="660"/>
      <c r="O66" s="660"/>
      <c r="P66" s="661"/>
      <c r="Q66" s="651" t="s">
        <v>466</v>
      </c>
      <c r="R66" s="652"/>
      <c r="S66" s="652"/>
      <c r="T66" s="652"/>
      <c r="U66" s="653"/>
      <c r="V66" s="651" t="s">
        <v>467</v>
      </c>
      <c r="W66" s="652"/>
      <c r="X66" s="652"/>
      <c r="Y66" s="652"/>
      <c r="Z66" s="653"/>
      <c r="AA66" s="651" t="s">
        <v>468</v>
      </c>
      <c r="AB66" s="652"/>
      <c r="AC66" s="652"/>
      <c r="AD66" s="652"/>
      <c r="AE66" s="653"/>
      <c r="AF66" s="671" t="s">
        <v>248</v>
      </c>
      <c r="AG66" s="666"/>
      <c r="AH66" s="666"/>
      <c r="AI66" s="666"/>
      <c r="AJ66" s="672"/>
      <c r="AK66" s="651" t="s">
        <v>398</v>
      </c>
      <c r="AL66" s="660"/>
      <c r="AM66" s="660"/>
      <c r="AN66" s="660"/>
      <c r="AO66" s="661"/>
      <c r="AP66" s="651" t="s">
        <v>363</v>
      </c>
      <c r="AQ66" s="652"/>
      <c r="AR66" s="652"/>
      <c r="AS66" s="652"/>
      <c r="AT66" s="653"/>
      <c r="AU66" s="651" t="s">
        <v>475</v>
      </c>
      <c r="AV66" s="652"/>
      <c r="AW66" s="652"/>
      <c r="AX66" s="652"/>
      <c r="AY66" s="653"/>
      <c r="AZ66" s="651" t="s">
        <v>458</v>
      </c>
      <c r="BA66" s="652"/>
      <c r="BB66" s="652"/>
      <c r="BC66" s="652"/>
      <c r="BD66" s="657"/>
      <c r="BE66" s="55"/>
      <c r="BF66" s="55"/>
      <c r="BG66" s="55"/>
      <c r="BH66" s="55"/>
      <c r="BI66" s="55"/>
      <c r="BJ66" s="55"/>
      <c r="BK66" s="55"/>
      <c r="BL66" s="55"/>
      <c r="BM66" s="55"/>
      <c r="BN66" s="55"/>
      <c r="BO66" s="55"/>
      <c r="BP66" s="55"/>
      <c r="BQ66" s="52">
        <v>60</v>
      </c>
      <c r="BR66" s="73"/>
      <c r="BS66" s="891"/>
      <c r="BT66" s="892"/>
      <c r="BU66" s="892"/>
      <c r="BV66" s="892"/>
      <c r="BW66" s="892"/>
      <c r="BX66" s="892"/>
      <c r="BY66" s="892"/>
      <c r="BZ66" s="892"/>
      <c r="CA66" s="892"/>
      <c r="CB66" s="892"/>
      <c r="CC66" s="892"/>
      <c r="CD66" s="892"/>
      <c r="CE66" s="892"/>
      <c r="CF66" s="892"/>
      <c r="CG66" s="893"/>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7"/>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91"/>
      <c r="BT67" s="892"/>
      <c r="BU67" s="892"/>
      <c r="BV67" s="892"/>
      <c r="BW67" s="892"/>
      <c r="BX67" s="892"/>
      <c r="BY67" s="892"/>
      <c r="BZ67" s="892"/>
      <c r="CA67" s="892"/>
      <c r="CB67" s="892"/>
      <c r="CC67" s="892"/>
      <c r="CD67" s="892"/>
      <c r="CE67" s="892"/>
      <c r="CF67" s="892"/>
      <c r="CG67" s="893"/>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7"/>
      <c r="EA67" s="48"/>
    </row>
    <row r="68" spans="1:131" ht="26.25" customHeight="1" x14ac:dyDescent="0.15">
      <c r="A68" s="51">
        <v>1</v>
      </c>
      <c r="B68" s="926" t="s">
        <v>540</v>
      </c>
      <c r="C68" s="927"/>
      <c r="D68" s="927"/>
      <c r="E68" s="927"/>
      <c r="F68" s="927"/>
      <c r="G68" s="927"/>
      <c r="H68" s="927"/>
      <c r="I68" s="927"/>
      <c r="J68" s="927"/>
      <c r="K68" s="927"/>
      <c r="L68" s="927"/>
      <c r="M68" s="927"/>
      <c r="N68" s="927"/>
      <c r="O68" s="927"/>
      <c r="P68" s="928"/>
      <c r="Q68" s="929">
        <v>11766</v>
      </c>
      <c r="R68" s="930"/>
      <c r="S68" s="930"/>
      <c r="T68" s="930"/>
      <c r="U68" s="930"/>
      <c r="V68" s="930">
        <v>11738</v>
      </c>
      <c r="W68" s="930"/>
      <c r="X68" s="930"/>
      <c r="Y68" s="930"/>
      <c r="Z68" s="930"/>
      <c r="AA68" s="930">
        <v>28</v>
      </c>
      <c r="AB68" s="930"/>
      <c r="AC68" s="930"/>
      <c r="AD68" s="930"/>
      <c r="AE68" s="930"/>
      <c r="AF68" s="930">
        <v>3941</v>
      </c>
      <c r="AG68" s="930"/>
      <c r="AH68" s="930"/>
      <c r="AI68" s="930"/>
      <c r="AJ68" s="930"/>
      <c r="AK68" s="930" t="s">
        <v>205</v>
      </c>
      <c r="AL68" s="930"/>
      <c r="AM68" s="930"/>
      <c r="AN68" s="930"/>
      <c r="AO68" s="930"/>
      <c r="AP68" s="930">
        <v>3990</v>
      </c>
      <c r="AQ68" s="930"/>
      <c r="AR68" s="930"/>
      <c r="AS68" s="930"/>
      <c r="AT68" s="930"/>
      <c r="AU68" s="930" t="s">
        <v>205</v>
      </c>
      <c r="AV68" s="930"/>
      <c r="AW68" s="930"/>
      <c r="AX68" s="930"/>
      <c r="AY68" s="930"/>
      <c r="AZ68" s="931"/>
      <c r="BA68" s="931"/>
      <c r="BB68" s="931"/>
      <c r="BC68" s="931"/>
      <c r="BD68" s="932"/>
      <c r="BE68" s="55"/>
      <c r="BF68" s="55"/>
      <c r="BG68" s="55"/>
      <c r="BH68" s="55"/>
      <c r="BI68" s="55"/>
      <c r="BJ68" s="55"/>
      <c r="BK68" s="55"/>
      <c r="BL68" s="55"/>
      <c r="BM68" s="55"/>
      <c r="BN68" s="55"/>
      <c r="BO68" s="55"/>
      <c r="BP68" s="55"/>
      <c r="BQ68" s="52">
        <v>62</v>
      </c>
      <c r="BR68" s="73"/>
      <c r="BS68" s="891"/>
      <c r="BT68" s="892"/>
      <c r="BU68" s="892"/>
      <c r="BV68" s="892"/>
      <c r="BW68" s="892"/>
      <c r="BX68" s="892"/>
      <c r="BY68" s="892"/>
      <c r="BZ68" s="892"/>
      <c r="CA68" s="892"/>
      <c r="CB68" s="892"/>
      <c r="CC68" s="892"/>
      <c r="CD68" s="892"/>
      <c r="CE68" s="892"/>
      <c r="CF68" s="892"/>
      <c r="CG68" s="893"/>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7"/>
      <c r="EA68" s="48"/>
    </row>
    <row r="69" spans="1:131" ht="26.25" customHeight="1" x14ac:dyDescent="0.15">
      <c r="A69" s="52">
        <v>2</v>
      </c>
      <c r="B69" s="676" t="s">
        <v>365</v>
      </c>
      <c r="C69" s="677"/>
      <c r="D69" s="677"/>
      <c r="E69" s="677"/>
      <c r="F69" s="677"/>
      <c r="G69" s="677"/>
      <c r="H69" s="677"/>
      <c r="I69" s="677"/>
      <c r="J69" s="677"/>
      <c r="K69" s="677"/>
      <c r="L69" s="677"/>
      <c r="M69" s="677"/>
      <c r="N69" s="677"/>
      <c r="O69" s="677"/>
      <c r="P69" s="678"/>
      <c r="Q69" s="920">
        <v>1983</v>
      </c>
      <c r="R69" s="921"/>
      <c r="S69" s="921"/>
      <c r="T69" s="921"/>
      <c r="U69" s="921"/>
      <c r="V69" s="921">
        <v>1914</v>
      </c>
      <c r="W69" s="921"/>
      <c r="X69" s="921"/>
      <c r="Y69" s="921"/>
      <c r="Z69" s="921"/>
      <c r="AA69" s="921">
        <v>70</v>
      </c>
      <c r="AB69" s="921"/>
      <c r="AC69" s="921"/>
      <c r="AD69" s="921"/>
      <c r="AE69" s="921"/>
      <c r="AF69" s="921">
        <v>61</v>
      </c>
      <c r="AG69" s="921"/>
      <c r="AH69" s="921"/>
      <c r="AI69" s="921"/>
      <c r="AJ69" s="921"/>
      <c r="AK69" s="921">
        <v>181</v>
      </c>
      <c r="AL69" s="921"/>
      <c r="AM69" s="921"/>
      <c r="AN69" s="921"/>
      <c r="AO69" s="921"/>
      <c r="AP69" s="921" t="s">
        <v>205</v>
      </c>
      <c r="AQ69" s="921"/>
      <c r="AR69" s="921"/>
      <c r="AS69" s="921"/>
      <c r="AT69" s="921"/>
      <c r="AU69" s="921" t="s">
        <v>205</v>
      </c>
      <c r="AV69" s="921"/>
      <c r="AW69" s="921"/>
      <c r="AX69" s="921"/>
      <c r="AY69" s="921"/>
      <c r="AZ69" s="922"/>
      <c r="BA69" s="922"/>
      <c r="BB69" s="922"/>
      <c r="BC69" s="922"/>
      <c r="BD69" s="923"/>
      <c r="BE69" s="55"/>
      <c r="BF69" s="55"/>
      <c r="BG69" s="55"/>
      <c r="BH69" s="55"/>
      <c r="BI69" s="55"/>
      <c r="BJ69" s="55"/>
      <c r="BK69" s="55"/>
      <c r="BL69" s="55"/>
      <c r="BM69" s="55"/>
      <c r="BN69" s="55"/>
      <c r="BO69" s="55"/>
      <c r="BP69" s="55"/>
      <c r="BQ69" s="52">
        <v>63</v>
      </c>
      <c r="BR69" s="73"/>
      <c r="BS69" s="891"/>
      <c r="BT69" s="892"/>
      <c r="BU69" s="892"/>
      <c r="BV69" s="892"/>
      <c r="BW69" s="892"/>
      <c r="BX69" s="892"/>
      <c r="BY69" s="892"/>
      <c r="BZ69" s="892"/>
      <c r="CA69" s="892"/>
      <c r="CB69" s="892"/>
      <c r="CC69" s="892"/>
      <c r="CD69" s="892"/>
      <c r="CE69" s="892"/>
      <c r="CF69" s="892"/>
      <c r="CG69" s="893"/>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7"/>
      <c r="EA69" s="48"/>
    </row>
    <row r="70" spans="1:131" ht="26.25" customHeight="1" x14ac:dyDescent="0.15">
      <c r="A70" s="52">
        <v>3</v>
      </c>
      <c r="B70" s="676" t="s">
        <v>541</v>
      </c>
      <c r="C70" s="677"/>
      <c r="D70" s="677"/>
      <c r="E70" s="677"/>
      <c r="F70" s="677"/>
      <c r="G70" s="677"/>
      <c r="H70" s="677"/>
      <c r="I70" s="677"/>
      <c r="J70" s="677"/>
      <c r="K70" s="677"/>
      <c r="L70" s="677"/>
      <c r="M70" s="677"/>
      <c r="N70" s="677"/>
      <c r="O70" s="677"/>
      <c r="P70" s="678"/>
      <c r="Q70" s="920">
        <v>3963</v>
      </c>
      <c r="R70" s="921"/>
      <c r="S70" s="921"/>
      <c r="T70" s="921"/>
      <c r="U70" s="921"/>
      <c r="V70" s="921">
        <v>3588</v>
      </c>
      <c r="W70" s="921"/>
      <c r="X70" s="921"/>
      <c r="Y70" s="921"/>
      <c r="Z70" s="921"/>
      <c r="AA70" s="921">
        <v>375</v>
      </c>
      <c r="AB70" s="921"/>
      <c r="AC70" s="921"/>
      <c r="AD70" s="921"/>
      <c r="AE70" s="921"/>
      <c r="AF70" s="921">
        <v>375</v>
      </c>
      <c r="AG70" s="921"/>
      <c r="AH70" s="921"/>
      <c r="AI70" s="921"/>
      <c r="AJ70" s="921"/>
      <c r="AK70" s="921">
        <v>22</v>
      </c>
      <c r="AL70" s="921"/>
      <c r="AM70" s="921"/>
      <c r="AN70" s="921"/>
      <c r="AO70" s="921"/>
      <c r="AP70" s="921" t="s">
        <v>205</v>
      </c>
      <c r="AQ70" s="921"/>
      <c r="AR70" s="921"/>
      <c r="AS70" s="921"/>
      <c r="AT70" s="921"/>
      <c r="AU70" s="921" t="s">
        <v>205</v>
      </c>
      <c r="AV70" s="921"/>
      <c r="AW70" s="921"/>
      <c r="AX70" s="921"/>
      <c r="AY70" s="921"/>
      <c r="AZ70" s="922"/>
      <c r="BA70" s="922"/>
      <c r="BB70" s="922"/>
      <c r="BC70" s="922"/>
      <c r="BD70" s="923"/>
      <c r="BE70" s="55"/>
      <c r="BF70" s="55"/>
      <c r="BG70" s="55"/>
      <c r="BH70" s="55"/>
      <c r="BI70" s="55"/>
      <c r="BJ70" s="55"/>
      <c r="BK70" s="55"/>
      <c r="BL70" s="55"/>
      <c r="BM70" s="55"/>
      <c r="BN70" s="55"/>
      <c r="BO70" s="55"/>
      <c r="BP70" s="55"/>
      <c r="BQ70" s="52">
        <v>64</v>
      </c>
      <c r="BR70" s="73"/>
      <c r="BS70" s="891"/>
      <c r="BT70" s="892"/>
      <c r="BU70" s="892"/>
      <c r="BV70" s="892"/>
      <c r="BW70" s="892"/>
      <c r="BX70" s="892"/>
      <c r="BY70" s="892"/>
      <c r="BZ70" s="892"/>
      <c r="CA70" s="892"/>
      <c r="CB70" s="892"/>
      <c r="CC70" s="892"/>
      <c r="CD70" s="892"/>
      <c r="CE70" s="892"/>
      <c r="CF70" s="892"/>
      <c r="CG70" s="893"/>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7"/>
      <c r="EA70" s="48"/>
    </row>
    <row r="71" spans="1:131" ht="26.25" customHeight="1" x14ac:dyDescent="0.15">
      <c r="A71" s="52">
        <v>4</v>
      </c>
      <c r="B71" s="676" t="s">
        <v>542</v>
      </c>
      <c r="C71" s="677"/>
      <c r="D71" s="677"/>
      <c r="E71" s="677"/>
      <c r="F71" s="677"/>
      <c r="G71" s="677"/>
      <c r="H71" s="677"/>
      <c r="I71" s="677"/>
      <c r="J71" s="677"/>
      <c r="K71" s="677"/>
      <c r="L71" s="677"/>
      <c r="M71" s="677"/>
      <c r="N71" s="677"/>
      <c r="O71" s="677"/>
      <c r="P71" s="678"/>
      <c r="Q71" s="920">
        <v>3</v>
      </c>
      <c r="R71" s="921"/>
      <c r="S71" s="921"/>
      <c r="T71" s="921"/>
      <c r="U71" s="921"/>
      <c r="V71" s="921">
        <v>1</v>
      </c>
      <c r="W71" s="921"/>
      <c r="X71" s="921"/>
      <c r="Y71" s="921"/>
      <c r="Z71" s="921"/>
      <c r="AA71" s="921">
        <v>2</v>
      </c>
      <c r="AB71" s="921"/>
      <c r="AC71" s="921"/>
      <c r="AD71" s="921"/>
      <c r="AE71" s="921"/>
      <c r="AF71" s="921">
        <v>2</v>
      </c>
      <c r="AG71" s="921"/>
      <c r="AH71" s="921"/>
      <c r="AI71" s="921"/>
      <c r="AJ71" s="921"/>
      <c r="AK71" s="921" t="s">
        <v>205</v>
      </c>
      <c r="AL71" s="921"/>
      <c r="AM71" s="921"/>
      <c r="AN71" s="921"/>
      <c r="AO71" s="921"/>
      <c r="AP71" s="921" t="s">
        <v>205</v>
      </c>
      <c r="AQ71" s="921"/>
      <c r="AR71" s="921"/>
      <c r="AS71" s="921"/>
      <c r="AT71" s="921"/>
      <c r="AU71" s="921" t="s">
        <v>205</v>
      </c>
      <c r="AV71" s="921"/>
      <c r="AW71" s="921"/>
      <c r="AX71" s="921"/>
      <c r="AY71" s="921"/>
      <c r="AZ71" s="922"/>
      <c r="BA71" s="922"/>
      <c r="BB71" s="922"/>
      <c r="BC71" s="922"/>
      <c r="BD71" s="923"/>
      <c r="BE71" s="55"/>
      <c r="BF71" s="55"/>
      <c r="BG71" s="55"/>
      <c r="BH71" s="55"/>
      <c r="BI71" s="55"/>
      <c r="BJ71" s="55"/>
      <c r="BK71" s="55"/>
      <c r="BL71" s="55"/>
      <c r="BM71" s="55"/>
      <c r="BN71" s="55"/>
      <c r="BO71" s="55"/>
      <c r="BP71" s="55"/>
      <c r="BQ71" s="52">
        <v>65</v>
      </c>
      <c r="BR71" s="73"/>
      <c r="BS71" s="891"/>
      <c r="BT71" s="892"/>
      <c r="BU71" s="892"/>
      <c r="BV71" s="892"/>
      <c r="BW71" s="892"/>
      <c r="BX71" s="892"/>
      <c r="BY71" s="892"/>
      <c r="BZ71" s="892"/>
      <c r="CA71" s="892"/>
      <c r="CB71" s="892"/>
      <c r="CC71" s="892"/>
      <c r="CD71" s="892"/>
      <c r="CE71" s="892"/>
      <c r="CF71" s="892"/>
      <c r="CG71" s="893"/>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7"/>
      <c r="EA71" s="48"/>
    </row>
    <row r="72" spans="1:131" ht="26.25" customHeight="1" x14ac:dyDescent="0.15">
      <c r="A72" s="52">
        <v>5</v>
      </c>
      <c r="B72" s="676" t="s">
        <v>13</v>
      </c>
      <c r="C72" s="677"/>
      <c r="D72" s="677"/>
      <c r="E72" s="677"/>
      <c r="F72" s="677"/>
      <c r="G72" s="677"/>
      <c r="H72" s="677"/>
      <c r="I72" s="677"/>
      <c r="J72" s="677"/>
      <c r="K72" s="677"/>
      <c r="L72" s="677"/>
      <c r="M72" s="677"/>
      <c r="N72" s="677"/>
      <c r="O72" s="677"/>
      <c r="P72" s="678"/>
      <c r="Q72" s="920">
        <v>2136</v>
      </c>
      <c r="R72" s="921"/>
      <c r="S72" s="921"/>
      <c r="T72" s="921"/>
      <c r="U72" s="921"/>
      <c r="V72" s="921">
        <v>2109</v>
      </c>
      <c r="W72" s="921"/>
      <c r="X72" s="921"/>
      <c r="Y72" s="921"/>
      <c r="Z72" s="921"/>
      <c r="AA72" s="921">
        <v>26</v>
      </c>
      <c r="AB72" s="921"/>
      <c r="AC72" s="921"/>
      <c r="AD72" s="921"/>
      <c r="AE72" s="921"/>
      <c r="AF72" s="921">
        <v>26</v>
      </c>
      <c r="AG72" s="921"/>
      <c r="AH72" s="921"/>
      <c r="AI72" s="921"/>
      <c r="AJ72" s="921"/>
      <c r="AK72" s="921">
        <v>76</v>
      </c>
      <c r="AL72" s="921"/>
      <c r="AM72" s="921"/>
      <c r="AN72" s="921"/>
      <c r="AO72" s="921"/>
      <c r="AP72" s="921">
        <v>563</v>
      </c>
      <c r="AQ72" s="921"/>
      <c r="AR72" s="921"/>
      <c r="AS72" s="921"/>
      <c r="AT72" s="921"/>
      <c r="AU72" s="921">
        <v>188</v>
      </c>
      <c r="AV72" s="921"/>
      <c r="AW72" s="921"/>
      <c r="AX72" s="921"/>
      <c r="AY72" s="921"/>
      <c r="AZ72" s="922"/>
      <c r="BA72" s="922"/>
      <c r="BB72" s="922"/>
      <c r="BC72" s="922"/>
      <c r="BD72" s="923"/>
      <c r="BE72" s="55"/>
      <c r="BF72" s="55"/>
      <c r="BG72" s="55"/>
      <c r="BH72" s="55"/>
      <c r="BI72" s="55"/>
      <c r="BJ72" s="55"/>
      <c r="BK72" s="55"/>
      <c r="BL72" s="55"/>
      <c r="BM72" s="55"/>
      <c r="BN72" s="55"/>
      <c r="BO72" s="55"/>
      <c r="BP72" s="55"/>
      <c r="BQ72" s="52">
        <v>66</v>
      </c>
      <c r="BR72" s="73"/>
      <c r="BS72" s="891"/>
      <c r="BT72" s="892"/>
      <c r="BU72" s="892"/>
      <c r="BV72" s="892"/>
      <c r="BW72" s="892"/>
      <c r="BX72" s="892"/>
      <c r="BY72" s="892"/>
      <c r="BZ72" s="892"/>
      <c r="CA72" s="892"/>
      <c r="CB72" s="892"/>
      <c r="CC72" s="892"/>
      <c r="CD72" s="892"/>
      <c r="CE72" s="892"/>
      <c r="CF72" s="892"/>
      <c r="CG72" s="893"/>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7"/>
      <c r="EA72" s="48"/>
    </row>
    <row r="73" spans="1:131" ht="26.25" customHeight="1" x14ac:dyDescent="0.15">
      <c r="A73" s="52">
        <v>6</v>
      </c>
      <c r="B73" s="676" t="s">
        <v>523</v>
      </c>
      <c r="C73" s="677"/>
      <c r="D73" s="677"/>
      <c r="E73" s="677"/>
      <c r="F73" s="677"/>
      <c r="G73" s="677"/>
      <c r="H73" s="677"/>
      <c r="I73" s="677"/>
      <c r="J73" s="677"/>
      <c r="K73" s="677"/>
      <c r="L73" s="677"/>
      <c r="M73" s="677"/>
      <c r="N73" s="677"/>
      <c r="O73" s="677"/>
      <c r="P73" s="678"/>
      <c r="Q73" s="920">
        <v>93</v>
      </c>
      <c r="R73" s="921"/>
      <c r="S73" s="921"/>
      <c r="T73" s="921"/>
      <c r="U73" s="921"/>
      <c r="V73" s="921">
        <v>91</v>
      </c>
      <c r="W73" s="921"/>
      <c r="X73" s="921"/>
      <c r="Y73" s="921"/>
      <c r="Z73" s="921"/>
      <c r="AA73" s="921">
        <v>2</v>
      </c>
      <c r="AB73" s="921"/>
      <c r="AC73" s="921"/>
      <c r="AD73" s="921"/>
      <c r="AE73" s="921"/>
      <c r="AF73" s="921">
        <v>2</v>
      </c>
      <c r="AG73" s="921"/>
      <c r="AH73" s="921"/>
      <c r="AI73" s="921"/>
      <c r="AJ73" s="921"/>
      <c r="AK73" s="921" t="s">
        <v>205</v>
      </c>
      <c r="AL73" s="921"/>
      <c r="AM73" s="921"/>
      <c r="AN73" s="921"/>
      <c r="AO73" s="921"/>
      <c r="AP73" s="921" t="s">
        <v>205</v>
      </c>
      <c r="AQ73" s="921"/>
      <c r="AR73" s="921"/>
      <c r="AS73" s="921"/>
      <c r="AT73" s="921"/>
      <c r="AU73" s="921" t="s">
        <v>205</v>
      </c>
      <c r="AV73" s="921"/>
      <c r="AW73" s="921"/>
      <c r="AX73" s="921"/>
      <c r="AY73" s="921"/>
      <c r="AZ73" s="922"/>
      <c r="BA73" s="922"/>
      <c r="BB73" s="922"/>
      <c r="BC73" s="922"/>
      <c r="BD73" s="923"/>
      <c r="BE73" s="55"/>
      <c r="BF73" s="55"/>
      <c r="BG73" s="55"/>
      <c r="BH73" s="55"/>
      <c r="BI73" s="55"/>
      <c r="BJ73" s="55"/>
      <c r="BK73" s="55"/>
      <c r="BL73" s="55"/>
      <c r="BM73" s="55"/>
      <c r="BN73" s="55"/>
      <c r="BO73" s="55"/>
      <c r="BP73" s="55"/>
      <c r="BQ73" s="52">
        <v>67</v>
      </c>
      <c r="BR73" s="73"/>
      <c r="BS73" s="891"/>
      <c r="BT73" s="892"/>
      <c r="BU73" s="892"/>
      <c r="BV73" s="892"/>
      <c r="BW73" s="892"/>
      <c r="BX73" s="892"/>
      <c r="BY73" s="892"/>
      <c r="BZ73" s="892"/>
      <c r="CA73" s="892"/>
      <c r="CB73" s="892"/>
      <c r="CC73" s="892"/>
      <c r="CD73" s="892"/>
      <c r="CE73" s="892"/>
      <c r="CF73" s="892"/>
      <c r="CG73" s="893"/>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7"/>
      <c r="EA73" s="48"/>
    </row>
    <row r="74" spans="1:131" ht="26.25" customHeight="1" x14ac:dyDescent="0.15">
      <c r="A74" s="52">
        <v>7</v>
      </c>
      <c r="B74" s="676" t="s">
        <v>263</v>
      </c>
      <c r="C74" s="677"/>
      <c r="D74" s="677"/>
      <c r="E74" s="677"/>
      <c r="F74" s="677"/>
      <c r="G74" s="677"/>
      <c r="H74" s="677"/>
      <c r="I74" s="677"/>
      <c r="J74" s="677"/>
      <c r="K74" s="677"/>
      <c r="L74" s="677"/>
      <c r="M74" s="677"/>
      <c r="N74" s="677"/>
      <c r="O74" s="677"/>
      <c r="P74" s="678"/>
      <c r="Q74" s="920">
        <v>52</v>
      </c>
      <c r="R74" s="921"/>
      <c r="S74" s="921"/>
      <c r="T74" s="921"/>
      <c r="U74" s="921"/>
      <c r="V74" s="921">
        <v>50</v>
      </c>
      <c r="W74" s="921"/>
      <c r="X74" s="921"/>
      <c r="Y74" s="921"/>
      <c r="Z74" s="921"/>
      <c r="AA74" s="921">
        <v>2</v>
      </c>
      <c r="AB74" s="921"/>
      <c r="AC74" s="921"/>
      <c r="AD74" s="921"/>
      <c r="AE74" s="921"/>
      <c r="AF74" s="921">
        <v>2</v>
      </c>
      <c r="AG74" s="921"/>
      <c r="AH74" s="921"/>
      <c r="AI74" s="921"/>
      <c r="AJ74" s="921"/>
      <c r="AK74" s="921">
        <v>46</v>
      </c>
      <c r="AL74" s="921"/>
      <c r="AM74" s="921"/>
      <c r="AN74" s="921"/>
      <c r="AO74" s="921"/>
      <c r="AP74" s="921" t="s">
        <v>205</v>
      </c>
      <c r="AQ74" s="921"/>
      <c r="AR74" s="921"/>
      <c r="AS74" s="921"/>
      <c r="AT74" s="921"/>
      <c r="AU74" s="921" t="s">
        <v>205</v>
      </c>
      <c r="AV74" s="921"/>
      <c r="AW74" s="921"/>
      <c r="AX74" s="921"/>
      <c r="AY74" s="921"/>
      <c r="AZ74" s="922"/>
      <c r="BA74" s="922"/>
      <c r="BB74" s="922"/>
      <c r="BC74" s="922"/>
      <c r="BD74" s="923"/>
      <c r="BE74" s="55"/>
      <c r="BF74" s="55"/>
      <c r="BG74" s="55"/>
      <c r="BH74" s="55"/>
      <c r="BI74" s="55"/>
      <c r="BJ74" s="55"/>
      <c r="BK74" s="55"/>
      <c r="BL74" s="55"/>
      <c r="BM74" s="55"/>
      <c r="BN74" s="55"/>
      <c r="BO74" s="55"/>
      <c r="BP74" s="55"/>
      <c r="BQ74" s="52">
        <v>68</v>
      </c>
      <c r="BR74" s="73"/>
      <c r="BS74" s="891"/>
      <c r="BT74" s="892"/>
      <c r="BU74" s="892"/>
      <c r="BV74" s="892"/>
      <c r="BW74" s="892"/>
      <c r="BX74" s="892"/>
      <c r="BY74" s="892"/>
      <c r="BZ74" s="892"/>
      <c r="CA74" s="892"/>
      <c r="CB74" s="892"/>
      <c r="CC74" s="892"/>
      <c r="CD74" s="892"/>
      <c r="CE74" s="892"/>
      <c r="CF74" s="892"/>
      <c r="CG74" s="893"/>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7"/>
      <c r="EA74" s="48"/>
    </row>
    <row r="75" spans="1:131" ht="26.25" customHeight="1" x14ac:dyDescent="0.15">
      <c r="A75" s="52">
        <v>8</v>
      </c>
      <c r="B75" s="676" t="s">
        <v>543</v>
      </c>
      <c r="C75" s="677"/>
      <c r="D75" s="677"/>
      <c r="E75" s="677"/>
      <c r="F75" s="677"/>
      <c r="G75" s="677"/>
      <c r="H75" s="677"/>
      <c r="I75" s="677"/>
      <c r="J75" s="677"/>
      <c r="K75" s="677"/>
      <c r="L75" s="677"/>
      <c r="M75" s="677"/>
      <c r="N75" s="677"/>
      <c r="O75" s="677"/>
      <c r="P75" s="678"/>
      <c r="Q75" s="679">
        <v>780</v>
      </c>
      <c r="R75" s="680"/>
      <c r="S75" s="680"/>
      <c r="T75" s="680"/>
      <c r="U75" s="924"/>
      <c r="V75" s="925">
        <v>124</v>
      </c>
      <c r="W75" s="680"/>
      <c r="X75" s="680"/>
      <c r="Y75" s="680"/>
      <c r="Z75" s="924"/>
      <c r="AA75" s="925">
        <v>656</v>
      </c>
      <c r="AB75" s="680"/>
      <c r="AC75" s="680"/>
      <c r="AD75" s="680"/>
      <c r="AE75" s="924"/>
      <c r="AF75" s="925">
        <v>656</v>
      </c>
      <c r="AG75" s="680"/>
      <c r="AH75" s="680"/>
      <c r="AI75" s="680"/>
      <c r="AJ75" s="924"/>
      <c r="AK75" s="925">
        <v>45</v>
      </c>
      <c r="AL75" s="680"/>
      <c r="AM75" s="680"/>
      <c r="AN75" s="680"/>
      <c r="AO75" s="924"/>
      <c r="AP75" s="925" t="s">
        <v>205</v>
      </c>
      <c r="AQ75" s="680"/>
      <c r="AR75" s="680"/>
      <c r="AS75" s="680"/>
      <c r="AT75" s="924"/>
      <c r="AU75" s="925" t="s">
        <v>205</v>
      </c>
      <c r="AV75" s="680"/>
      <c r="AW75" s="680"/>
      <c r="AX75" s="680"/>
      <c r="AY75" s="924"/>
      <c r="AZ75" s="922"/>
      <c r="BA75" s="922"/>
      <c r="BB75" s="922"/>
      <c r="BC75" s="922"/>
      <c r="BD75" s="923"/>
      <c r="BE75" s="55"/>
      <c r="BF75" s="55"/>
      <c r="BG75" s="55"/>
      <c r="BH75" s="55"/>
      <c r="BI75" s="55"/>
      <c r="BJ75" s="55"/>
      <c r="BK75" s="55"/>
      <c r="BL75" s="55"/>
      <c r="BM75" s="55"/>
      <c r="BN75" s="55"/>
      <c r="BO75" s="55"/>
      <c r="BP75" s="55"/>
      <c r="BQ75" s="52">
        <v>69</v>
      </c>
      <c r="BR75" s="73"/>
      <c r="BS75" s="891"/>
      <c r="BT75" s="892"/>
      <c r="BU75" s="892"/>
      <c r="BV75" s="892"/>
      <c r="BW75" s="892"/>
      <c r="BX75" s="892"/>
      <c r="BY75" s="892"/>
      <c r="BZ75" s="892"/>
      <c r="CA75" s="892"/>
      <c r="CB75" s="892"/>
      <c r="CC75" s="892"/>
      <c r="CD75" s="892"/>
      <c r="CE75" s="892"/>
      <c r="CF75" s="892"/>
      <c r="CG75" s="893"/>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7"/>
      <c r="EA75" s="48"/>
    </row>
    <row r="76" spans="1:131" ht="26.25" customHeight="1" x14ac:dyDescent="0.15">
      <c r="A76" s="52">
        <v>9</v>
      </c>
      <c r="B76" s="676" t="s">
        <v>368</v>
      </c>
      <c r="C76" s="677"/>
      <c r="D76" s="677"/>
      <c r="E76" s="677"/>
      <c r="F76" s="677"/>
      <c r="G76" s="677"/>
      <c r="H76" s="677"/>
      <c r="I76" s="677"/>
      <c r="J76" s="677"/>
      <c r="K76" s="677"/>
      <c r="L76" s="677"/>
      <c r="M76" s="677"/>
      <c r="N76" s="677"/>
      <c r="O76" s="677"/>
      <c r="P76" s="678"/>
      <c r="Q76" s="679">
        <v>1111</v>
      </c>
      <c r="R76" s="680"/>
      <c r="S76" s="680"/>
      <c r="T76" s="680"/>
      <c r="U76" s="924"/>
      <c r="V76" s="925">
        <v>1018</v>
      </c>
      <c r="W76" s="680"/>
      <c r="X76" s="680"/>
      <c r="Y76" s="680"/>
      <c r="Z76" s="924"/>
      <c r="AA76" s="925">
        <v>93</v>
      </c>
      <c r="AB76" s="680"/>
      <c r="AC76" s="680"/>
      <c r="AD76" s="680"/>
      <c r="AE76" s="924"/>
      <c r="AF76" s="925">
        <v>93</v>
      </c>
      <c r="AG76" s="680"/>
      <c r="AH76" s="680"/>
      <c r="AI76" s="680"/>
      <c r="AJ76" s="924"/>
      <c r="AK76" s="925">
        <v>34</v>
      </c>
      <c r="AL76" s="680"/>
      <c r="AM76" s="680"/>
      <c r="AN76" s="680"/>
      <c r="AO76" s="924"/>
      <c r="AP76" s="925" t="s">
        <v>205</v>
      </c>
      <c r="AQ76" s="680"/>
      <c r="AR76" s="680"/>
      <c r="AS76" s="680"/>
      <c r="AT76" s="924"/>
      <c r="AU76" s="925" t="s">
        <v>205</v>
      </c>
      <c r="AV76" s="680"/>
      <c r="AW76" s="680"/>
      <c r="AX76" s="680"/>
      <c r="AY76" s="924"/>
      <c r="AZ76" s="922"/>
      <c r="BA76" s="922"/>
      <c r="BB76" s="922"/>
      <c r="BC76" s="922"/>
      <c r="BD76" s="923"/>
      <c r="BE76" s="55"/>
      <c r="BF76" s="55"/>
      <c r="BG76" s="55"/>
      <c r="BH76" s="55"/>
      <c r="BI76" s="55"/>
      <c r="BJ76" s="55"/>
      <c r="BK76" s="55"/>
      <c r="BL76" s="55"/>
      <c r="BM76" s="55"/>
      <c r="BN76" s="55"/>
      <c r="BO76" s="55"/>
      <c r="BP76" s="55"/>
      <c r="BQ76" s="52">
        <v>70</v>
      </c>
      <c r="BR76" s="73"/>
      <c r="BS76" s="891"/>
      <c r="BT76" s="892"/>
      <c r="BU76" s="892"/>
      <c r="BV76" s="892"/>
      <c r="BW76" s="892"/>
      <c r="BX76" s="892"/>
      <c r="BY76" s="892"/>
      <c r="BZ76" s="892"/>
      <c r="CA76" s="892"/>
      <c r="CB76" s="892"/>
      <c r="CC76" s="892"/>
      <c r="CD76" s="892"/>
      <c r="CE76" s="892"/>
      <c r="CF76" s="892"/>
      <c r="CG76" s="893"/>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7"/>
      <c r="EA76" s="48"/>
    </row>
    <row r="77" spans="1:131" ht="26.25" customHeight="1" x14ac:dyDescent="0.15">
      <c r="A77" s="52">
        <v>10</v>
      </c>
      <c r="B77" s="676" t="s">
        <v>452</v>
      </c>
      <c r="C77" s="677"/>
      <c r="D77" s="677"/>
      <c r="E77" s="677"/>
      <c r="F77" s="677"/>
      <c r="G77" s="677"/>
      <c r="H77" s="677"/>
      <c r="I77" s="677"/>
      <c r="J77" s="677"/>
      <c r="K77" s="677"/>
      <c r="L77" s="677"/>
      <c r="M77" s="677"/>
      <c r="N77" s="677"/>
      <c r="O77" s="677"/>
      <c r="P77" s="678"/>
      <c r="Q77" s="679">
        <v>416492</v>
      </c>
      <c r="R77" s="680"/>
      <c r="S77" s="680"/>
      <c r="T77" s="680"/>
      <c r="U77" s="924"/>
      <c r="V77" s="925">
        <v>405939</v>
      </c>
      <c r="W77" s="680"/>
      <c r="X77" s="680"/>
      <c r="Y77" s="680"/>
      <c r="Z77" s="924"/>
      <c r="AA77" s="925">
        <v>10552</v>
      </c>
      <c r="AB77" s="680"/>
      <c r="AC77" s="680"/>
      <c r="AD77" s="680"/>
      <c r="AE77" s="924"/>
      <c r="AF77" s="925">
        <v>10552</v>
      </c>
      <c r="AG77" s="680"/>
      <c r="AH77" s="680"/>
      <c r="AI77" s="680"/>
      <c r="AJ77" s="924"/>
      <c r="AK77" s="925">
        <v>2584</v>
      </c>
      <c r="AL77" s="680"/>
      <c r="AM77" s="680"/>
      <c r="AN77" s="680"/>
      <c r="AO77" s="924"/>
      <c r="AP77" s="925" t="s">
        <v>205</v>
      </c>
      <c r="AQ77" s="680"/>
      <c r="AR77" s="680"/>
      <c r="AS77" s="680"/>
      <c r="AT77" s="924"/>
      <c r="AU77" s="925" t="s">
        <v>205</v>
      </c>
      <c r="AV77" s="680"/>
      <c r="AW77" s="680"/>
      <c r="AX77" s="680"/>
      <c r="AY77" s="924"/>
      <c r="AZ77" s="922"/>
      <c r="BA77" s="922"/>
      <c r="BB77" s="922"/>
      <c r="BC77" s="922"/>
      <c r="BD77" s="923"/>
      <c r="BE77" s="55"/>
      <c r="BF77" s="55"/>
      <c r="BG77" s="55"/>
      <c r="BH77" s="55"/>
      <c r="BI77" s="55"/>
      <c r="BJ77" s="55"/>
      <c r="BK77" s="55"/>
      <c r="BL77" s="55"/>
      <c r="BM77" s="55"/>
      <c r="BN77" s="55"/>
      <c r="BO77" s="55"/>
      <c r="BP77" s="55"/>
      <c r="BQ77" s="52">
        <v>71</v>
      </c>
      <c r="BR77" s="73"/>
      <c r="BS77" s="891"/>
      <c r="BT77" s="892"/>
      <c r="BU77" s="892"/>
      <c r="BV77" s="892"/>
      <c r="BW77" s="892"/>
      <c r="BX77" s="892"/>
      <c r="BY77" s="892"/>
      <c r="BZ77" s="892"/>
      <c r="CA77" s="892"/>
      <c r="CB77" s="892"/>
      <c r="CC77" s="892"/>
      <c r="CD77" s="892"/>
      <c r="CE77" s="892"/>
      <c r="CF77" s="892"/>
      <c r="CG77" s="893"/>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7"/>
      <c r="EA77" s="48"/>
    </row>
    <row r="78" spans="1:131" ht="26.25" customHeight="1" x14ac:dyDescent="0.15">
      <c r="A78" s="52">
        <v>11</v>
      </c>
      <c r="B78" s="676" t="s">
        <v>404</v>
      </c>
      <c r="C78" s="677"/>
      <c r="D78" s="677"/>
      <c r="E78" s="677"/>
      <c r="F78" s="677"/>
      <c r="G78" s="677"/>
      <c r="H78" s="677"/>
      <c r="I78" s="677"/>
      <c r="J78" s="677"/>
      <c r="K78" s="677"/>
      <c r="L78" s="677"/>
      <c r="M78" s="677"/>
      <c r="N78" s="677"/>
      <c r="O78" s="677"/>
      <c r="P78" s="678"/>
      <c r="Q78" s="920">
        <v>2453</v>
      </c>
      <c r="R78" s="921"/>
      <c r="S78" s="921"/>
      <c r="T78" s="921"/>
      <c r="U78" s="921"/>
      <c r="V78" s="921">
        <v>2452</v>
      </c>
      <c r="W78" s="921"/>
      <c r="X78" s="921"/>
      <c r="Y78" s="921"/>
      <c r="Z78" s="921"/>
      <c r="AA78" s="921">
        <v>1</v>
      </c>
      <c r="AB78" s="921"/>
      <c r="AC78" s="921"/>
      <c r="AD78" s="921"/>
      <c r="AE78" s="921"/>
      <c r="AF78" s="921">
        <v>1</v>
      </c>
      <c r="AG78" s="921"/>
      <c r="AH78" s="921"/>
      <c r="AI78" s="921"/>
      <c r="AJ78" s="921"/>
      <c r="AK78" s="921" t="s">
        <v>205</v>
      </c>
      <c r="AL78" s="921"/>
      <c r="AM78" s="921"/>
      <c r="AN78" s="921"/>
      <c r="AO78" s="921"/>
      <c r="AP78" s="921" t="s">
        <v>205</v>
      </c>
      <c r="AQ78" s="921"/>
      <c r="AR78" s="921"/>
      <c r="AS78" s="921"/>
      <c r="AT78" s="921"/>
      <c r="AU78" s="921" t="s">
        <v>205</v>
      </c>
      <c r="AV78" s="921"/>
      <c r="AW78" s="921"/>
      <c r="AX78" s="921"/>
      <c r="AY78" s="921"/>
      <c r="AZ78" s="922"/>
      <c r="BA78" s="922"/>
      <c r="BB78" s="922"/>
      <c r="BC78" s="922"/>
      <c r="BD78" s="923"/>
      <c r="BE78" s="55"/>
      <c r="BF78" s="55"/>
      <c r="BG78" s="55"/>
      <c r="BH78" s="55"/>
      <c r="BI78" s="55"/>
      <c r="BJ78" s="48"/>
      <c r="BK78" s="48"/>
      <c r="BL78" s="48"/>
      <c r="BM78" s="48"/>
      <c r="BN78" s="48"/>
      <c r="BO78" s="55"/>
      <c r="BP78" s="55"/>
      <c r="BQ78" s="52">
        <v>72</v>
      </c>
      <c r="BR78" s="73"/>
      <c r="BS78" s="891"/>
      <c r="BT78" s="892"/>
      <c r="BU78" s="892"/>
      <c r="BV78" s="892"/>
      <c r="BW78" s="892"/>
      <c r="BX78" s="892"/>
      <c r="BY78" s="892"/>
      <c r="BZ78" s="892"/>
      <c r="CA78" s="892"/>
      <c r="CB78" s="892"/>
      <c r="CC78" s="892"/>
      <c r="CD78" s="892"/>
      <c r="CE78" s="892"/>
      <c r="CF78" s="892"/>
      <c r="CG78" s="893"/>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7"/>
      <c r="EA78" s="48"/>
    </row>
    <row r="79" spans="1:131" ht="26.25" customHeight="1" x14ac:dyDescent="0.15">
      <c r="A79" s="52">
        <v>12</v>
      </c>
      <c r="B79" s="676"/>
      <c r="C79" s="677"/>
      <c r="D79" s="677"/>
      <c r="E79" s="677"/>
      <c r="F79" s="677"/>
      <c r="G79" s="677"/>
      <c r="H79" s="677"/>
      <c r="I79" s="677"/>
      <c r="J79" s="677"/>
      <c r="K79" s="677"/>
      <c r="L79" s="677"/>
      <c r="M79" s="677"/>
      <c r="N79" s="677"/>
      <c r="O79" s="677"/>
      <c r="P79" s="678"/>
      <c r="Q79" s="920"/>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22"/>
      <c r="BA79" s="922"/>
      <c r="BB79" s="922"/>
      <c r="BC79" s="922"/>
      <c r="BD79" s="923"/>
      <c r="BE79" s="55"/>
      <c r="BF79" s="55"/>
      <c r="BG79" s="55"/>
      <c r="BH79" s="55"/>
      <c r="BI79" s="55"/>
      <c r="BJ79" s="48"/>
      <c r="BK79" s="48"/>
      <c r="BL79" s="48"/>
      <c r="BM79" s="48"/>
      <c r="BN79" s="48"/>
      <c r="BO79" s="55"/>
      <c r="BP79" s="55"/>
      <c r="BQ79" s="52">
        <v>73</v>
      </c>
      <c r="BR79" s="73"/>
      <c r="BS79" s="891"/>
      <c r="BT79" s="892"/>
      <c r="BU79" s="892"/>
      <c r="BV79" s="892"/>
      <c r="BW79" s="892"/>
      <c r="BX79" s="892"/>
      <c r="BY79" s="892"/>
      <c r="BZ79" s="892"/>
      <c r="CA79" s="892"/>
      <c r="CB79" s="892"/>
      <c r="CC79" s="892"/>
      <c r="CD79" s="892"/>
      <c r="CE79" s="892"/>
      <c r="CF79" s="892"/>
      <c r="CG79" s="893"/>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7"/>
      <c r="EA79" s="48"/>
    </row>
    <row r="80" spans="1:131" ht="26.25" customHeight="1" x14ac:dyDescent="0.15">
      <c r="A80" s="52">
        <v>13</v>
      </c>
      <c r="B80" s="676"/>
      <c r="C80" s="677"/>
      <c r="D80" s="677"/>
      <c r="E80" s="677"/>
      <c r="F80" s="677"/>
      <c r="G80" s="677"/>
      <c r="H80" s="677"/>
      <c r="I80" s="677"/>
      <c r="J80" s="677"/>
      <c r="K80" s="677"/>
      <c r="L80" s="677"/>
      <c r="M80" s="677"/>
      <c r="N80" s="677"/>
      <c r="O80" s="677"/>
      <c r="P80" s="678"/>
      <c r="Q80" s="920"/>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22"/>
      <c r="BA80" s="922"/>
      <c r="BB80" s="922"/>
      <c r="BC80" s="922"/>
      <c r="BD80" s="923"/>
      <c r="BE80" s="55"/>
      <c r="BF80" s="55"/>
      <c r="BG80" s="55"/>
      <c r="BH80" s="55"/>
      <c r="BI80" s="55"/>
      <c r="BJ80" s="55"/>
      <c r="BK80" s="55"/>
      <c r="BL80" s="55"/>
      <c r="BM80" s="55"/>
      <c r="BN80" s="55"/>
      <c r="BO80" s="55"/>
      <c r="BP80" s="55"/>
      <c r="BQ80" s="52">
        <v>74</v>
      </c>
      <c r="BR80" s="73"/>
      <c r="BS80" s="891"/>
      <c r="BT80" s="892"/>
      <c r="BU80" s="892"/>
      <c r="BV80" s="892"/>
      <c r="BW80" s="892"/>
      <c r="BX80" s="892"/>
      <c r="BY80" s="892"/>
      <c r="BZ80" s="892"/>
      <c r="CA80" s="892"/>
      <c r="CB80" s="892"/>
      <c r="CC80" s="892"/>
      <c r="CD80" s="892"/>
      <c r="CE80" s="892"/>
      <c r="CF80" s="892"/>
      <c r="CG80" s="893"/>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7"/>
      <c r="EA80" s="48"/>
    </row>
    <row r="81" spans="1:131" ht="26.25" customHeight="1" x14ac:dyDescent="0.15">
      <c r="A81" s="52">
        <v>14</v>
      </c>
      <c r="B81" s="676"/>
      <c r="C81" s="677"/>
      <c r="D81" s="677"/>
      <c r="E81" s="677"/>
      <c r="F81" s="677"/>
      <c r="G81" s="677"/>
      <c r="H81" s="677"/>
      <c r="I81" s="677"/>
      <c r="J81" s="677"/>
      <c r="K81" s="677"/>
      <c r="L81" s="677"/>
      <c r="M81" s="677"/>
      <c r="N81" s="677"/>
      <c r="O81" s="677"/>
      <c r="P81" s="678"/>
      <c r="Q81" s="920"/>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22"/>
      <c r="BA81" s="922"/>
      <c r="BB81" s="922"/>
      <c r="BC81" s="922"/>
      <c r="BD81" s="923"/>
      <c r="BE81" s="55"/>
      <c r="BF81" s="55"/>
      <c r="BG81" s="55"/>
      <c r="BH81" s="55"/>
      <c r="BI81" s="55"/>
      <c r="BJ81" s="55"/>
      <c r="BK81" s="55"/>
      <c r="BL81" s="55"/>
      <c r="BM81" s="55"/>
      <c r="BN81" s="55"/>
      <c r="BO81" s="55"/>
      <c r="BP81" s="55"/>
      <c r="BQ81" s="52">
        <v>75</v>
      </c>
      <c r="BR81" s="73"/>
      <c r="BS81" s="891"/>
      <c r="BT81" s="892"/>
      <c r="BU81" s="892"/>
      <c r="BV81" s="892"/>
      <c r="BW81" s="892"/>
      <c r="BX81" s="892"/>
      <c r="BY81" s="892"/>
      <c r="BZ81" s="892"/>
      <c r="CA81" s="892"/>
      <c r="CB81" s="892"/>
      <c r="CC81" s="892"/>
      <c r="CD81" s="892"/>
      <c r="CE81" s="892"/>
      <c r="CF81" s="892"/>
      <c r="CG81" s="893"/>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7"/>
      <c r="EA81" s="48"/>
    </row>
    <row r="82" spans="1:131" ht="26.25" customHeight="1" x14ac:dyDescent="0.15">
      <c r="A82" s="52">
        <v>15</v>
      </c>
      <c r="B82" s="676"/>
      <c r="C82" s="677"/>
      <c r="D82" s="677"/>
      <c r="E82" s="677"/>
      <c r="F82" s="677"/>
      <c r="G82" s="677"/>
      <c r="H82" s="677"/>
      <c r="I82" s="677"/>
      <c r="J82" s="677"/>
      <c r="K82" s="677"/>
      <c r="L82" s="677"/>
      <c r="M82" s="677"/>
      <c r="N82" s="677"/>
      <c r="O82" s="677"/>
      <c r="P82" s="678"/>
      <c r="Q82" s="920"/>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22"/>
      <c r="BA82" s="922"/>
      <c r="BB82" s="922"/>
      <c r="BC82" s="922"/>
      <c r="BD82" s="923"/>
      <c r="BE82" s="55"/>
      <c r="BF82" s="55"/>
      <c r="BG82" s="55"/>
      <c r="BH82" s="55"/>
      <c r="BI82" s="55"/>
      <c r="BJ82" s="55"/>
      <c r="BK82" s="55"/>
      <c r="BL82" s="55"/>
      <c r="BM82" s="55"/>
      <c r="BN82" s="55"/>
      <c r="BO82" s="55"/>
      <c r="BP82" s="55"/>
      <c r="BQ82" s="52">
        <v>76</v>
      </c>
      <c r="BR82" s="73"/>
      <c r="BS82" s="891"/>
      <c r="BT82" s="892"/>
      <c r="BU82" s="892"/>
      <c r="BV82" s="892"/>
      <c r="BW82" s="892"/>
      <c r="BX82" s="892"/>
      <c r="BY82" s="892"/>
      <c r="BZ82" s="892"/>
      <c r="CA82" s="892"/>
      <c r="CB82" s="892"/>
      <c r="CC82" s="892"/>
      <c r="CD82" s="892"/>
      <c r="CE82" s="892"/>
      <c r="CF82" s="892"/>
      <c r="CG82" s="893"/>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7"/>
      <c r="EA82" s="48"/>
    </row>
    <row r="83" spans="1:131" ht="26.25" customHeight="1" x14ac:dyDescent="0.15">
      <c r="A83" s="52">
        <v>16</v>
      </c>
      <c r="B83" s="676"/>
      <c r="C83" s="677"/>
      <c r="D83" s="677"/>
      <c r="E83" s="677"/>
      <c r="F83" s="677"/>
      <c r="G83" s="677"/>
      <c r="H83" s="677"/>
      <c r="I83" s="677"/>
      <c r="J83" s="677"/>
      <c r="K83" s="677"/>
      <c r="L83" s="677"/>
      <c r="M83" s="677"/>
      <c r="N83" s="677"/>
      <c r="O83" s="677"/>
      <c r="P83" s="678"/>
      <c r="Q83" s="920"/>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22"/>
      <c r="BA83" s="922"/>
      <c r="BB83" s="922"/>
      <c r="BC83" s="922"/>
      <c r="BD83" s="923"/>
      <c r="BE83" s="55"/>
      <c r="BF83" s="55"/>
      <c r="BG83" s="55"/>
      <c r="BH83" s="55"/>
      <c r="BI83" s="55"/>
      <c r="BJ83" s="55"/>
      <c r="BK83" s="55"/>
      <c r="BL83" s="55"/>
      <c r="BM83" s="55"/>
      <c r="BN83" s="55"/>
      <c r="BO83" s="55"/>
      <c r="BP83" s="55"/>
      <c r="BQ83" s="52">
        <v>77</v>
      </c>
      <c r="BR83" s="73"/>
      <c r="BS83" s="891"/>
      <c r="BT83" s="892"/>
      <c r="BU83" s="892"/>
      <c r="BV83" s="892"/>
      <c r="BW83" s="892"/>
      <c r="BX83" s="892"/>
      <c r="BY83" s="892"/>
      <c r="BZ83" s="892"/>
      <c r="CA83" s="892"/>
      <c r="CB83" s="892"/>
      <c r="CC83" s="892"/>
      <c r="CD83" s="892"/>
      <c r="CE83" s="892"/>
      <c r="CF83" s="892"/>
      <c r="CG83" s="893"/>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7"/>
      <c r="EA83" s="48"/>
    </row>
    <row r="84" spans="1:131" ht="26.25" customHeight="1" x14ac:dyDescent="0.15">
      <c r="A84" s="52">
        <v>17</v>
      </c>
      <c r="B84" s="676"/>
      <c r="C84" s="677"/>
      <c r="D84" s="677"/>
      <c r="E84" s="677"/>
      <c r="F84" s="677"/>
      <c r="G84" s="677"/>
      <c r="H84" s="677"/>
      <c r="I84" s="677"/>
      <c r="J84" s="677"/>
      <c r="K84" s="677"/>
      <c r="L84" s="677"/>
      <c r="M84" s="677"/>
      <c r="N84" s="677"/>
      <c r="O84" s="677"/>
      <c r="P84" s="678"/>
      <c r="Q84" s="920"/>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22"/>
      <c r="BA84" s="922"/>
      <c r="BB84" s="922"/>
      <c r="BC84" s="922"/>
      <c r="BD84" s="923"/>
      <c r="BE84" s="55"/>
      <c r="BF84" s="55"/>
      <c r="BG84" s="55"/>
      <c r="BH84" s="55"/>
      <c r="BI84" s="55"/>
      <c r="BJ84" s="55"/>
      <c r="BK84" s="55"/>
      <c r="BL84" s="55"/>
      <c r="BM84" s="55"/>
      <c r="BN84" s="55"/>
      <c r="BO84" s="55"/>
      <c r="BP84" s="55"/>
      <c r="BQ84" s="52">
        <v>78</v>
      </c>
      <c r="BR84" s="73"/>
      <c r="BS84" s="891"/>
      <c r="BT84" s="892"/>
      <c r="BU84" s="892"/>
      <c r="BV84" s="892"/>
      <c r="BW84" s="892"/>
      <c r="BX84" s="892"/>
      <c r="BY84" s="892"/>
      <c r="BZ84" s="892"/>
      <c r="CA84" s="892"/>
      <c r="CB84" s="892"/>
      <c r="CC84" s="892"/>
      <c r="CD84" s="892"/>
      <c r="CE84" s="892"/>
      <c r="CF84" s="892"/>
      <c r="CG84" s="893"/>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7"/>
      <c r="EA84" s="48"/>
    </row>
    <row r="85" spans="1:131" ht="26.25" customHeight="1" x14ac:dyDescent="0.15">
      <c r="A85" s="52">
        <v>18</v>
      </c>
      <c r="B85" s="676"/>
      <c r="C85" s="677"/>
      <c r="D85" s="677"/>
      <c r="E85" s="677"/>
      <c r="F85" s="677"/>
      <c r="G85" s="677"/>
      <c r="H85" s="677"/>
      <c r="I85" s="677"/>
      <c r="J85" s="677"/>
      <c r="K85" s="677"/>
      <c r="L85" s="677"/>
      <c r="M85" s="677"/>
      <c r="N85" s="677"/>
      <c r="O85" s="677"/>
      <c r="P85" s="678"/>
      <c r="Q85" s="920"/>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2"/>
      <c r="BA85" s="922"/>
      <c r="BB85" s="922"/>
      <c r="BC85" s="922"/>
      <c r="BD85" s="923"/>
      <c r="BE85" s="55"/>
      <c r="BF85" s="55"/>
      <c r="BG85" s="55"/>
      <c r="BH85" s="55"/>
      <c r="BI85" s="55"/>
      <c r="BJ85" s="55"/>
      <c r="BK85" s="55"/>
      <c r="BL85" s="55"/>
      <c r="BM85" s="55"/>
      <c r="BN85" s="55"/>
      <c r="BO85" s="55"/>
      <c r="BP85" s="55"/>
      <c r="BQ85" s="52">
        <v>79</v>
      </c>
      <c r="BR85" s="73"/>
      <c r="BS85" s="891"/>
      <c r="BT85" s="892"/>
      <c r="BU85" s="892"/>
      <c r="BV85" s="892"/>
      <c r="BW85" s="892"/>
      <c r="BX85" s="892"/>
      <c r="BY85" s="892"/>
      <c r="BZ85" s="892"/>
      <c r="CA85" s="892"/>
      <c r="CB85" s="892"/>
      <c r="CC85" s="892"/>
      <c r="CD85" s="892"/>
      <c r="CE85" s="892"/>
      <c r="CF85" s="892"/>
      <c r="CG85" s="893"/>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7"/>
      <c r="EA85" s="48"/>
    </row>
    <row r="86" spans="1:131" ht="26.25" customHeight="1" x14ac:dyDescent="0.15">
      <c r="A86" s="52">
        <v>19</v>
      </c>
      <c r="B86" s="676"/>
      <c r="C86" s="677"/>
      <c r="D86" s="677"/>
      <c r="E86" s="677"/>
      <c r="F86" s="677"/>
      <c r="G86" s="677"/>
      <c r="H86" s="677"/>
      <c r="I86" s="677"/>
      <c r="J86" s="677"/>
      <c r="K86" s="677"/>
      <c r="L86" s="677"/>
      <c r="M86" s="677"/>
      <c r="N86" s="677"/>
      <c r="O86" s="677"/>
      <c r="P86" s="678"/>
      <c r="Q86" s="920"/>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22"/>
      <c r="BA86" s="922"/>
      <c r="BB86" s="922"/>
      <c r="BC86" s="922"/>
      <c r="BD86" s="923"/>
      <c r="BE86" s="55"/>
      <c r="BF86" s="55"/>
      <c r="BG86" s="55"/>
      <c r="BH86" s="55"/>
      <c r="BI86" s="55"/>
      <c r="BJ86" s="55"/>
      <c r="BK86" s="55"/>
      <c r="BL86" s="55"/>
      <c r="BM86" s="55"/>
      <c r="BN86" s="55"/>
      <c r="BO86" s="55"/>
      <c r="BP86" s="55"/>
      <c r="BQ86" s="52">
        <v>80</v>
      </c>
      <c r="BR86" s="73"/>
      <c r="BS86" s="891"/>
      <c r="BT86" s="892"/>
      <c r="BU86" s="892"/>
      <c r="BV86" s="892"/>
      <c r="BW86" s="892"/>
      <c r="BX86" s="892"/>
      <c r="BY86" s="892"/>
      <c r="BZ86" s="892"/>
      <c r="CA86" s="892"/>
      <c r="CB86" s="892"/>
      <c r="CC86" s="892"/>
      <c r="CD86" s="892"/>
      <c r="CE86" s="892"/>
      <c r="CF86" s="892"/>
      <c r="CG86" s="893"/>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7"/>
      <c r="EA86" s="48"/>
    </row>
    <row r="87" spans="1:131" ht="26.25" customHeight="1" x14ac:dyDescent="0.15">
      <c r="A87" s="57">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55"/>
      <c r="BF87" s="55"/>
      <c r="BG87" s="55"/>
      <c r="BH87" s="55"/>
      <c r="BI87" s="55"/>
      <c r="BJ87" s="55"/>
      <c r="BK87" s="55"/>
      <c r="BL87" s="55"/>
      <c r="BM87" s="55"/>
      <c r="BN87" s="55"/>
      <c r="BO87" s="55"/>
      <c r="BP87" s="55"/>
      <c r="BQ87" s="52">
        <v>81</v>
      </c>
      <c r="BR87" s="73"/>
      <c r="BS87" s="891"/>
      <c r="BT87" s="892"/>
      <c r="BU87" s="892"/>
      <c r="BV87" s="892"/>
      <c r="BW87" s="892"/>
      <c r="BX87" s="892"/>
      <c r="BY87" s="892"/>
      <c r="BZ87" s="892"/>
      <c r="CA87" s="892"/>
      <c r="CB87" s="892"/>
      <c r="CC87" s="892"/>
      <c r="CD87" s="892"/>
      <c r="CE87" s="892"/>
      <c r="CF87" s="892"/>
      <c r="CG87" s="893"/>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7"/>
      <c r="EA87" s="48"/>
    </row>
    <row r="88" spans="1:131" ht="26.25" customHeight="1" x14ac:dyDescent="0.15">
      <c r="A88" s="53" t="s">
        <v>252</v>
      </c>
      <c r="B88" s="898" t="s">
        <v>188</v>
      </c>
      <c r="C88" s="899"/>
      <c r="D88" s="899"/>
      <c r="E88" s="899"/>
      <c r="F88" s="899"/>
      <c r="G88" s="899"/>
      <c r="H88" s="899"/>
      <c r="I88" s="899"/>
      <c r="J88" s="899"/>
      <c r="K88" s="899"/>
      <c r="L88" s="899"/>
      <c r="M88" s="899"/>
      <c r="N88" s="899"/>
      <c r="O88" s="899"/>
      <c r="P88" s="900"/>
      <c r="Q88" s="908"/>
      <c r="R88" s="909"/>
      <c r="S88" s="909"/>
      <c r="T88" s="909"/>
      <c r="U88" s="909"/>
      <c r="V88" s="909"/>
      <c r="W88" s="909"/>
      <c r="X88" s="909"/>
      <c r="Y88" s="909"/>
      <c r="Z88" s="909"/>
      <c r="AA88" s="909"/>
      <c r="AB88" s="909"/>
      <c r="AC88" s="909"/>
      <c r="AD88" s="909"/>
      <c r="AE88" s="909"/>
      <c r="AF88" s="910">
        <v>15712</v>
      </c>
      <c r="AG88" s="910"/>
      <c r="AH88" s="910"/>
      <c r="AI88" s="910"/>
      <c r="AJ88" s="910"/>
      <c r="AK88" s="909"/>
      <c r="AL88" s="909"/>
      <c r="AM88" s="909"/>
      <c r="AN88" s="909"/>
      <c r="AO88" s="909"/>
      <c r="AP88" s="910">
        <v>4554</v>
      </c>
      <c r="AQ88" s="910"/>
      <c r="AR88" s="910"/>
      <c r="AS88" s="910"/>
      <c r="AT88" s="910"/>
      <c r="AU88" s="910">
        <v>188</v>
      </c>
      <c r="AV88" s="910"/>
      <c r="AW88" s="910"/>
      <c r="AX88" s="910"/>
      <c r="AY88" s="910"/>
      <c r="AZ88" s="911"/>
      <c r="BA88" s="911"/>
      <c r="BB88" s="911"/>
      <c r="BC88" s="911"/>
      <c r="BD88" s="912"/>
      <c r="BE88" s="55"/>
      <c r="BF88" s="55"/>
      <c r="BG88" s="55"/>
      <c r="BH88" s="55"/>
      <c r="BI88" s="55"/>
      <c r="BJ88" s="55"/>
      <c r="BK88" s="55"/>
      <c r="BL88" s="55"/>
      <c r="BM88" s="55"/>
      <c r="BN88" s="55"/>
      <c r="BO88" s="55"/>
      <c r="BP88" s="55"/>
      <c r="BQ88" s="52">
        <v>82</v>
      </c>
      <c r="BR88" s="73"/>
      <c r="BS88" s="891"/>
      <c r="BT88" s="892"/>
      <c r="BU88" s="892"/>
      <c r="BV88" s="892"/>
      <c r="BW88" s="892"/>
      <c r="BX88" s="892"/>
      <c r="BY88" s="892"/>
      <c r="BZ88" s="892"/>
      <c r="CA88" s="892"/>
      <c r="CB88" s="892"/>
      <c r="CC88" s="892"/>
      <c r="CD88" s="892"/>
      <c r="CE88" s="892"/>
      <c r="CF88" s="892"/>
      <c r="CG88" s="893"/>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91"/>
      <c r="BT89" s="892"/>
      <c r="BU89" s="892"/>
      <c r="BV89" s="892"/>
      <c r="BW89" s="892"/>
      <c r="BX89" s="892"/>
      <c r="BY89" s="892"/>
      <c r="BZ89" s="892"/>
      <c r="CA89" s="892"/>
      <c r="CB89" s="892"/>
      <c r="CC89" s="892"/>
      <c r="CD89" s="892"/>
      <c r="CE89" s="892"/>
      <c r="CF89" s="892"/>
      <c r="CG89" s="893"/>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91"/>
      <c r="BT90" s="892"/>
      <c r="BU90" s="892"/>
      <c r="BV90" s="892"/>
      <c r="BW90" s="892"/>
      <c r="BX90" s="892"/>
      <c r="BY90" s="892"/>
      <c r="BZ90" s="892"/>
      <c r="CA90" s="892"/>
      <c r="CB90" s="892"/>
      <c r="CC90" s="892"/>
      <c r="CD90" s="892"/>
      <c r="CE90" s="892"/>
      <c r="CF90" s="892"/>
      <c r="CG90" s="893"/>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91"/>
      <c r="BT91" s="892"/>
      <c r="BU91" s="892"/>
      <c r="BV91" s="892"/>
      <c r="BW91" s="892"/>
      <c r="BX91" s="892"/>
      <c r="BY91" s="892"/>
      <c r="BZ91" s="892"/>
      <c r="CA91" s="892"/>
      <c r="CB91" s="892"/>
      <c r="CC91" s="892"/>
      <c r="CD91" s="892"/>
      <c r="CE91" s="892"/>
      <c r="CF91" s="892"/>
      <c r="CG91" s="893"/>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91"/>
      <c r="BT92" s="892"/>
      <c r="BU92" s="892"/>
      <c r="BV92" s="892"/>
      <c r="BW92" s="892"/>
      <c r="BX92" s="892"/>
      <c r="BY92" s="892"/>
      <c r="BZ92" s="892"/>
      <c r="CA92" s="892"/>
      <c r="CB92" s="892"/>
      <c r="CC92" s="892"/>
      <c r="CD92" s="892"/>
      <c r="CE92" s="892"/>
      <c r="CF92" s="892"/>
      <c r="CG92" s="893"/>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91"/>
      <c r="BT93" s="892"/>
      <c r="BU93" s="892"/>
      <c r="BV93" s="892"/>
      <c r="BW93" s="892"/>
      <c r="BX93" s="892"/>
      <c r="BY93" s="892"/>
      <c r="BZ93" s="892"/>
      <c r="CA93" s="892"/>
      <c r="CB93" s="892"/>
      <c r="CC93" s="892"/>
      <c r="CD93" s="892"/>
      <c r="CE93" s="892"/>
      <c r="CF93" s="892"/>
      <c r="CG93" s="893"/>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91"/>
      <c r="BT94" s="892"/>
      <c r="BU94" s="892"/>
      <c r="BV94" s="892"/>
      <c r="BW94" s="892"/>
      <c r="BX94" s="892"/>
      <c r="BY94" s="892"/>
      <c r="BZ94" s="892"/>
      <c r="CA94" s="892"/>
      <c r="CB94" s="892"/>
      <c r="CC94" s="892"/>
      <c r="CD94" s="892"/>
      <c r="CE94" s="892"/>
      <c r="CF94" s="892"/>
      <c r="CG94" s="893"/>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91"/>
      <c r="BT95" s="892"/>
      <c r="BU95" s="892"/>
      <c r="BV95" s="892"/>
      <c r="BW95" s="892"/>
      <c r="BX95" s="892"/>
      <c r="BY95" s="892"/>
      <c r="BZ95" s="892"/>
      <c r="CA95" s="892"/>
      <c r="CB95" s="892"/>
      <c r="CC95" s="892"/>
      <c r="CD95" s="892"/>
      <c r="CE95" s="892"/>
      <c r="CF95" s="892"/>
      <c r="CG95" s="893"/>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91"/>
      <c r="BT96" s="892"/>
      <c r="BU96" s="892"/>
      <c r="BV96" s="892"/>
      <c r="BW96" s="892"/>
      <c r="BX96" s="892"/>
      <c r="BY96" s="892"/>
      <c r="BZ96" s="892"/>
      <c r="CA96" s="892"/>
      <c r="CB96" s="892"/>
      <c r="CC96" s="892"/>
      <c r="CD96" s="892"/>
      <c r="CE96" s="892"/>
      <c r="CF96" s="892"/>
      <c r="CG96" s="893"/>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91"/>
      <c r="BT97" s="892"/>
      <c r="BU97" s="892"/>
      <c r="BV97" s="892"/>
      <c r="BW97" s="892"/>
      <c r="BX97" s="892"/>
      <c r="BY97" s="892"/>
      <c r="BZ97" s="892"/>
      <c r="CA97" s="892"/>
      <c r="CB97" s="892"/>
      <c r="CC97" s="892"/>
      <c r="CD97" s="892"/>
      <c r="CE97" s="892"/>
      <c r="CF97" s="892"/>
      <c r="CG97" s="893"/>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91"/>
      <c r="BT98" s="892"/>
      <c r="BU98" s="892"/>
      <c r="BV98" s="892"/>
      <c r="BW98" s="892"/>
      <c r="BX98" s="892"/>
      <c r="BY98" s="892"/>
      <c r="BZ98" s="892"/>
      <c r="CA98" s="892"/>
      <c r="CB98" s="892"/>
      <c r="CC98" s="892"/>
      <c r="CD98" s="892"/>
      <c r="CE98" s="892"/>
      <c r="CF98" s="892"/>
      <c r="CG98" s="893"/>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91"/>
      <c r="BT99" s="892"/>
      <c r="BU99" s="892"/>
      <c r="BV99" s="892"/>
      <c r="BW99" s="892"/>
      <c r="BX99" s="892"/>
      <c r="BY99" s="892"/>
      <c r="BZ99" s="892"/>
      <c r="CA99" s="892"/>
      <c r="CB99" s="892"/>
      <c r="CC99" s="892"/>
      <c r="CD99" s="892"/>
      <c r="CE99" s="892"/>
      <c r="CF99" s="892"/>
      <c r="CG99" s="893"/>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91"/>
      <c r="BT100" s="892"/>
      <c r="BU100" s="892"/>
      <c r="BV100" s="892"/>
      <c r="BW100" s="892"/>
      <c r="BX100" s="892"/>
      <c r="BY100" s="892"/>
      <c r="BZ100" s="892"/>
      <c r="CA100" s="892"/>
      <c r="CB100" s="892"/>
      <c r="CC100" s="892"/>
      <c r="CD100" s="892"/>
      <c r="CE100" s="892"/>
      <c r="CF100" s="892"/>
      <c r="CG100" s="893"/>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91"/>
      <c r="BT101" s="892"/>
      <c r="BU101" s="892"/>
      <c r="BV101" s="892"/>
      <c r="BW101" s="892"/>
      <c r="BX101" s="892"/>
      <c r="BY101" s="892"/>
      <c r="BZ101" s="892"/>
      <c r="CA101" s="892"/>
      <c r="CB101" s="892"/>
      <c r="CC101" s="892"/>
      <c r="CD101" s="892"/>
      <c r="CE101" s="892"/>
      <c r="CF101" s="892"/>
      <c r="CG101" s="893"/>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898" t="s">
        <v>461</v>
      </c>
      <c r="BS102" s="899"/>
      <c r="BT102" s="899"/>
      <c r="BU102" s="899"/>
      <c r="BV102" s="899"/>
      <c r="BW102" s="899"/>
      <c r="BX102" s="899"/>
      <c r="BY102" s="899"/>
      <c r="BZ102" s="899"/>
      <c r="CA102" s="899"/>
      <c r="CB102" s="899"/>
      <c r="CC102" s="899"/>
      <c r="CD102" s="899"/>
      <c r="CE102" s="899"/>
      <c r="CF102" s="899"/>
      <c r="CG102" s="900"/>
      <c r="CH102" s="901"/>
      <c r="CI102" s="902"/>
      <c r="CJ102" s="902"/>
      <c r="CK102" s="902"/>
      <c r="CL102" s="903"/>
      <c r="CM102" s="901"/>
      <c r="CN102" s="902"/>
      <c r="CO102" s="902"/>
      <c r="CP102" s="902"/>
      <c r="CQ102" s="903"/>
      <c r="CR102" s="904">
        <v>393</v>
      </c>
      <c r="CS102" s="905"/>
      <c r="CT102" s="905"/>
      <c r="CU102" s="905"/>
      <c r="CV102" s="906"/>
      <c r="CW102" s="904">
        <v>31</v>
      </c>
      <c r="CX102" s="905"/>
      <c r="CY102" s="905"/>
      <c r="CZ102" s="905"/>
      <c r="DA102" s="906"/>
      <c r="DB102" s="904" t="s">
        <v>551</v>
      </c>
      <c r="DC102" s="905"/>
      <c r="DD102" s="905"/>
      <c r="DE102" s="905"/>
      <c r="DF102" s="906"/>
      <c r="DG102" s="904" t="s">
        <v>551</v>
      </c>
      <c r="DH102" s="905"/>
      <c r="DI102" s="905"/>
      <c r="DJ102" s="905"/>
      <c r="DK102" s="906"/>
      <c r="DL102" s="904" t="s">
        <v>551</v>
      </c>
      <c r="DM102" s="905"/>
      <c r="DN102" s="905"/>
      <c r="DO102" s="905"/>
      <c r="DP102" s="906"/>
      <c r="DQ102" s="904" t="s">
        <v>551</v>
      </c>
      <c r="DR102" s="905"/>
      <c r="DS102" s="905"/>
      <c r="DT102" s="905"/>
      <c r="DU102" s="906"/>
      <c r="DV102" s="898"/>
      <c r="DW102" s="899"/>
      <c r="DX102" s="899"/>
      <c r="DY102" s="899"/>
      <c r="DZ102" s="907"/>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86" t="s">
        <v>476</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9" t="s">
        <v>477</v>
      </c>
      <c r="BR104" s="719"/>
      <c r="BS104" s="719"/>
      <c r="BT104" s="719"/>
      <c r="BU104" s="719"/>
      <c r="BV104" s="719"/>
      <c r="BW104" s="719"/>
      <c r="BX104" s="719"/>
      <c r="BY104" s="719"/>
      <c r="BZ104" s="719"/>
      <c r="CA104" s="719"/>
      <c r="CB104" s="719"/>
      <c r="CC104" s="719"/>
      <c r="CD104" s="719"/>
      <c r="CE104" s="719"/>
      <c r="CF104" s="719"/>
      <c r="CG104" s="719"/>
      <c r="CH104" s="719"/>
      <c r="CI104" s="719"/>
      <c r="CJ104" s="719"/>
      <c r="CK104" s="719"/>
      <c r="CL104" s="719"/>
      <c r="CM104" s="719"/>
      <c r="CN104" s="719"/>
      <c r="CO104" s="719"/>
      <c r="CP104" s="719"/>
      <c r="CQ104" s="719"/>
      <c r="CR104" s="719"/>
      <c r="CS104" s="719"/>
      <c r="CT104" s="719"/>
      <c r="CU104" s="719"/>
      <c r="CV104" s="719"/>
      <c r="CW104" s="719"/>
      <c r="CX104" s="719"/>
      <c r="CY104" s="719"/>
      <c r="CZ104" s="719"/>
      <c r="DA104" s="719"/>
      <c r="DB104" s="719"/>
      <c r="DC104" s="719"/>
      <c r="DD104" s="719"/>
      <c r="DE104" s="719"/>
      <c r="DF104" s="719"/>
      <c r="DG104" s="719"/>
      <c r="DH104" s="719"/>
      <c r="DI104" s="719"/>
      <c r="DJ104" s="719"/>
      <c r="DK104" s="719"/>
      <c r="DL104" s="719"/>
      <c r="DM104" s="719"/>
      <c r="DN104" s="719"/>
      <c r="DO104" s="719"/>
      <c r="DP104" s="719"/>
      <c r="DQ104" s="719"/>
      <c r="DR104" s="719"/>
      <c r="DS104" s="719"/>
      <c r="DT104" s="719"/>
      <c r="DU104" s="719"/>
      <c r="DV104" s="719"/>
      <c r="DW104" s="719"/>
      <c r="DX104" s="719"/>
      <c r="DY104" s="719"/>
      <c r="DZ104" s="719"/>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7" t="s">
        <v>479</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206</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48" customFormat="1" ht="26.25" customHeight="1" x14ac:dyDescent="0.15">
      <c r="A109" s="730" t="s">
        <v>480</v>
      </c>
      <c r="B109" s="731"/>
      <c r="C109" s="731"/>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2"/>
      <c r="AA109" s="733" t="s">
        <v>481</v>
      </c>
      <c r="AB109" s="731"/>
      <c r="AC109" s="731"/>
      <c r="AD109" s="731"/>
      <c r="AE109" s="732"/>
      <c r="AF109" s="733" t="s">
        <v>482</v>
      </c>
      <c r="AG109" s="731"/>
      <c r="AH109" s="731"/>
      <c r="AI109" s="731"/>
      <c r="AJ109" s="732"/>
      <c r="AK109" s="733" t="s">
        <v>400</v>
      </c>
      <c r="AL109" s="731"/>
      <c r="AM109" s="731"/>
      <c r="AN109" s="731"/>
      <c r="AO109" s="732"/>
      <c r="AP109" s="733" t="s">
        <v>483</v>
      </c>
      <c r="AQ109" s="731"/>
      <c r="AR109" s="731"/>
      <c r="AS109" s="731"/>
      <c r="AT109" s="734"/>
      <c r="AU109" s="730" t="s">
        <v>480</v>
      </c>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2"/>
      <c r="BQ109" s="733" t="s">
        <v>481</v>
      </c>
      <c r="BR109" s="731"/>
      <c r="BS109" s="731"/>
      <c r="BT109" s="731"/>
      <c r="BU109" s="732"/>
      <c r="BV109" s="733" t="s">
        <v>482</v>
      </c>
      <c r="BW109" s="731"/>
      <c r="BX109" s="731"/>
      <c r="BY109" s="731"/>
      <c r="BZ109" s="732"/>
      <c r="CA109" s="733" t="s">
        <v>400</v>
      </c>
      <c r="CB109" s="731"/>
      <c r="CC109" s="731"/>
      <c r="CD109" s="731"/>
      <c r="CE109" s="732"/>
      <c r="CF109" s="890" t="s">
        <v>483</v>
      </c>
      <c r="CG109" s="890"/>
      <c r="CH109" s="890"/>
      <c r="CI109" s="890"/>
      <c r="CJ109" s="890"/>
      <c r="CK109" s="733" t="s">
        <v>95</v>
      </c>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2"/>
      <c r="DG109" s="733" t="s">
        <v>481</v>
      </c>
      <c r="DH109" s="731"/>
      <c r="DI109" s="731"/>
      <c r="DJ109" s="731"/>
      <c r="DK109" s="732"/>
      <c r="DL109" s="733" t="s">
        <v>482</v>
      </c>
      <c r="DM109" s="731"/>
      <c r="DN109" s="731"/>
      <c r="DO109" s="731"/>
      <c r="DP109" s="732"/>
      <c r="DQ109" s="733" t="s">
        <v>400</v>
      </c>
      <c r="DR109" s="731"/>
      <c r="DS109" s="731"/>
      <c r="DT109" s="731"/>
      <c r="DU109" s="732"/>
      <c r="DV109" s="733" t="s">
        <v>483</v>
      </c>
      <c r="DW109" s="731"/>
      <c r="DX109" s="731"/>
      <c r="DY109" s="731"/>
      <c r="DZ109" s="734"/>
    </row>
    <row r="110" spans="1:131" s="48" customFormat="1" ht="26.25" customHeight="1" x14ac:dyDescent="0.15">
      <c r="A110" s="774" t="s">
        <v>333</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767">
        <v>1421821</v>
      </c>
      <c r="AB110" s="768"/>
      <c r="AC110" s="768"/>
      <c r="AD110" s="768"/>
      <c r="AE110" s="769"/>
      <c r="AF110" s="770">
        <v>1372615</v>
      </c>
      <c r="AG110" s="768"/>
      <c r="AH110" s="768"/>
      <c r="AI110" s="768"/>
      <c r="AJ110" s="769"/>
      <c r="AK110" s="770">
        <v>1339189</v>
      </c>
      <c r="AL110" s="768"/>
      <c r="AM110" s="768"/>
      <c r="AN110" s="768"/>
      <c r="AO110" s="769"/>
      <c r="AP110" s="863">
        <v>25.1</v>
      </c>
      <c r="AQ110" s="864"/>
      <c r="AR110" s="864"/>
      <c r="AS110" s="864"/>
      <c r="AT110" s="865"/>
      <c r="AU110" s="866" t="s">
        <v>123</v>
      </c>
      <c r="AV110" s="867"/>
      <c r="AW110" s="867"/>
      <c r="AX110" s="867"/>
      <c r="AY110" s="867"/>
      <c r="AZ110" s="827" t="s">
        <v>484</v>
      </c>
      <c r="BA110" s="775"/>
      <c r="BB110" s="775"/>
      <c r="BC110" s="775"/>
      <c r="BD110" s="775"/>
      <c r="BE110" s="775"/>
      <c r="BF110" s="775"/>
      <c r="BG110" s="775"/>
      <c r="BH110" s="775"/>
      <c r="BI110" s="775"/>
      <c r="BJ110" s="775"/>
      <c r="BK110" s="775"/>
      <c r="BL110" s="775"/>
      <c r="BM110" s="775"/>
      <c r="BN110" s="775"/>
      <c r="BO110" s="775"/>
      <c r="BP110" s="776"/>
      <c r="BQ110" s="828">
        <v>15784796</v>
      </c>
      <c r="BR110" s="829"/>
      <c r="BS110" s="829"/>
      <c r="BT110" s="829"/>
      <c r="BU110" s="829"/>
      <c r="BV110" s="829">
        <v>15227700</v>
      </c>
      <c r="BW110" s="829"/>
      <c r="BX110" s="829"/>
      <c r="BY110" s="829"/>
      <c r="BZ110" s="829"/>
      <c r="CA110" s="829">
        <v>14314803</v>
      </c>
      <c r="CB110" s="829"/>
      <c r="CC110" s="829"/>
      <c r="CD110" s="829"/>
      <c r="CE110" s="829"/>
      <c r="CF110" s="853">
        <v>268.10000000000002</v>
      </c>
      <c r="CG110" s="854"/>
      <c r="CH110" s="854"/>
      <c r="CI110" s="854"/>
      <c r="CJ110" s="854"/>
      <c r="CK110" s="872" t="s">
        <v>395</v>
      </c>
      <c r="CL110" s="713"/>
      <c r="CM110" s="827" t="s">
        <v>62</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8" t="s">
        <v>205</v>
      </c>
      <c r="DH110" s="829"/>
      <c r="DI110" s="829"/>
      <c r="DJ110" s="829"/>
      <c r="DK110" s="829"/>
      <c r="DL110" s="829" t="s">
        <v>205</v>
      </c>
      <c r="DM110" s="829"/>
      <c r="DN110" s="829"/>
      <c r="DO110" s="829"/>
      <c r="DP110" s="829"/>
      <c r="DQ110" s="829" t="s">
        <v>205</v>
      </c>
      <c r="DR110" s="829"/>
      <c r="DS110" s="829"/>
      <c r="DT110" s="829"/>
      <c r="DU110" s="829"/>
      <c r="DV110" s="830" t="s">
        <v>205</v>
      </c>
      <c r="DW110" s="830"/>
      <c r="DX110" s="830"/>
      <c r="DY110" s="830"/>
      <c r="DZ110" s="831"/>
    </row>
    <row r="111" spans="1:131" s="48" customFormat="1" ht="26.25" customHeight="1" x14ac:dyDescent="0.15">
      <c r="A111" s="718" t="s">
        <v>465</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85"/>
      <c r="AA111" s="723" t="s">
        <v>205</v>
      </c>
      <c r="AB111" s="724"/>
      <c r="AC111" s="724"/>
      <c r="AD111" s="724"/>
      <c r="AE111" s="725"/>
      <c r="AF111" s="726" t="s">
        <v>205</v>
      </c>
      <c r="AG111" s="724"/>
      <c r="AH111" s="724"/>
      <c r="AI111" s="724"/>
      <c r="AJ111" s="725"/>
      <c r="AK111" s="726" t="s">
        <v>205</v>
      </c>
      <c r="AL111" s="724"/>
      <c r="AM111" s="724"/>
      <c r="AN111" s="724"/>
      <c r="AO111" s="725"/>
      <c r="AP111" s="800" t="s">
        <v>205</v>
      </c>
      <c r="AQ111" s="801"/>
      <c r="AR111" s="801"/>
      <c r="AS111" s="801"/>
      <c r="AT111" s="802"/>
      <c r="AU111" s="868"/>
      <c r="AV111" s="869"/>
      <c r="AW111" s="869"/>
      <c r="AX111" s="869"/>
      <c r="AY111" s="869"/>
      <c r="AZ111" s="799" t="s">
        <v>485</v>
      </c>
      <c r="BA111" s="735"/>
      <c r="BB111" s="735"/>
      <c r="BC111" s="735"/>
      <c r="BD111" s="735"/>
      <c r="BE111" s="735"/>
      <c r="BF111" s="735"/>
      <c r="BG111" s="735"/>
      <c r="BH111" s="735"/>
      <c r="BI111" s="735"/>
      <c r="BJ111" s="735"/>
      <c r="BK111" s="735"/>
      <c r="BL111" s="735"/>
      <c r="BM111" s="735"/>
      <c r="BN111" s="735"/>
      <c r="BO111" s="735"/>
      <c r="BP111" s="736"/>
      <c r="BQ111" s="803" t="s">
        <v>205</v>
      </c>
      <c r="BR111" s="804"/>
      <c r="BS111" s="804"/>
      <c r="BT111" s="804"/>
      <c r="BU111" s="804"/>
      <c r="BV111" s="804" t="s">
        <v>205</v>
      </c>
      <c r="BW111" s="804"/>
      <c r="BX111" s="804"/>
      <c r="BY111" s="804"/>
      <c r="BZ111" s="804"/>
      <c r="CA111" s="804" t="s">
        <v>205</v>
      </c>
      <c r="CB111" s="804"/>
      <c r="CC111" s="804"/>
      <c r="CD111" s="804"/>
      <c r="CE111" s="804"/>
      <c r="CF111" s="861" t="s">
        <v>205</v>
      </c>
      <c r="CG111" s="862"/>
      <c r="CH111" s="862"/>
      <c r="CI111" s="862"/>
      <c r="CJ111" s="862"/>
      <c r="CK111" s="873"/>
      <c r="CL111" s="715"/>
      <c r="CM111" s="799" t="s">
        <v>141</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803" t="s">
        <v>205</v>
      </c>
      <c r="DH111" s="804"/>
      <c r="DI111" s="804"/>
      <c r="DJ111" s="804"/>
      <c r="DK111" s="804"/>
      <c r="DL111" s="804" t="s">
        <v>205</v>
      </c>
      <c r="DM111" s="804"/>
      <c r="DN111" s="804"/>
      <c r="DO111" s="804"/>
      <c r="DP111" s="804"/>
      <c r="DQ111" s="804" t="s">
        <v>205</v>
      </c>
      <c r="DR111" s="804"/>
      <c r="DS111" s="804"/>
      <c r="DT111" s="804"/>
      <c r="DU111" s="804"/>
      <c r="DV111" s="805" t="s">
        <v>205</v>
      </c>
      <c r="DW111" s="805"/>
      <c r="DX111" s="805"/>
      <c r="DY111" s="805"/>
      <c r="DZ111" s="806"/>
    </row>
    <row r="112" spans="1:131" s="48" customFormat="1" ht="26.25" customHeight="1" x14ac:dyDescent="0.15">
      <c r="A112" s="702" t="s">
        <v>158</v>
      </c>
      <c r="B112" s="703"/>
      <c r="C112" s="735" t="s">
        <v>487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23" t="s">
        <v>205</v>
      </c>
      <c r="AB112" s="724"/>
      <c r="AC112" s="724"/>
      <c r="AD112" s="724"/>
      <c r="AE112" s="725"/>
      <c r="AF112" s="726" t="s">
        <v>205</v>
      </c>
      <c r="AG112" s="724"/>
      <c r="AH112" s="724"/>
      <c r="AI112" s="724"/>
      <c r="AJ112" s="725"/>
      <c r="AK112" s="726" t="s">
        <v>205</v>
      </c>
      <c r="AL112" s="724"/>
      <c r="AM112" s="724"/>
      <c r="AN112" s="724"/>
      <c r="AO112" s="725"/>
      <c r="AP112" s="800" t="s">
        <v>205</v>
      </c>
      <c r="AQ112" s="801"/>
      <c r="AR112" s="801"/>
      <c r="AS112" s="801"/>
      <c r="AT112" s="802"/>
      <c r="AU112" s="868"/>
      <c r="AV112" s="869"/>
      <c r="AW112" s="869"/>
      <c r="AX112" s="869"/>
      <c r="AY112" s="869"/>
      <c r="AZ112" s="799" t="s">
        <v>274</v>
      </c>
      <c r="BA112" s="735"/>
      <c r="BB112" s="735"/>
      <c r="BC112" s="735"/>
      <c r="BD112" s="735"/>
      <c r="BE112" s="735"/>
      <c r="BF112" s="735"/>
      <c r="BG112" s="735"/>
      <c r="BH112" s="735"/>
      <c r="BI112" s="735"/>
      <c r="BJ112" s="735"/>
      <c r="BK112" s="735"/>
      <c r="BL112" s="735"/>
      <c r="BM112" s="735"/>
      <c r="BN112" s="735"/>
      <c r="BO112" s="735"/>
      <c r="BP112" s="736"/>
      <c r="BQ112" s="803">
        <v>7140906</v>
      </c>
      <c r="BR112" s="804"/>
      <c r="BS112" s="804"/>
      <c r="BT112" s="804"/>
      <c r="BU112" s="804"/>
      <c r="BV112" s="804">
        <v>6030816</v>
      </c>
      <c r="BW112" s="804"/>
      <c r="BX112" s="804"/>
      <c r="BY112" s="804"/>
      <c r="BZ112" s="804"/>
      <c r="CA112" s="804">
        <v>5637458</v>
      </c>
      <c r="CB112" s="804"/>
      <c r="CC112" s="804"/>
      <c r="CD112" s="804"/>
      <c r="CE112" s="804"/>
      <c r="CF112" s="861">
        <v>105.6</v>
      </c>
      <c r="CG112" s="862"/>
      <c r="CH112" s="862"/>
      <c r="CI112" s="862"/>
      <c r="CJ112" s="862"/>
      <c r="CK112" s="873"/>
      <c r="CL112" s="715"/>
      <c r="CM112" s="799" t="s">
        <v>406</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803" t="s">
        <v>205</v>
      </c>
      <c r="DH112" s="804"/>
      <c r="DI112" s="804"/>
      <c r="DJ112" s="804"/>
      <c r="DK112" s="804"/>
      <c r="DL112" s="804" t="s">
        <v>205</v>
      </c>
      <c r="DM112" s="804"/>
      <c r="DN112" s="804"/>
      <c r="DO112" s="804"/>
      <c r="DP112" s="804"/>
      <c r="DQ112" s="804" t="s">
        <v>205</v>
      </c>
      <c r="DR112" s="804"/>
      <c r="DS112" s="804"/>
      <c r="DT112" s="804"/>
      <c r="DU112" s="804"/>
      <c r="DV112" s="805" t="s">
        <v>205</v>
      </c>
      <c r="DW112" s="805"/>
      <c r="DX112" s="805"/>
      <c r="DY112" s="805"/>
      <c r="DZ112" s="806"/>
    </row>
    <row r="113" spans="1:130" s="48" customFormat="1" ht="26.25" customHeight="1" x14ac:dyDescent="0.15">
      <c r="A113" s="704"/>
      <c r="B113" s="705"/>
      <c r="C113" s="735" t="s">
        <v>489</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23">
        <v>1003999</v>
      </c>
      <c r="AB113" s="724"/>
      <c r="AC113" s="724"/>
      <c r="AD113" s="724"/>
      <c r="AE113" s="725"/>
      <c r="AF113" s="726">
        <v>972606</v>
      </c>
      <c r="AG113" s="724"/>
      <c r="AH113" s="724"/>
      <c r="AI113" s="724"/>
      <c r="AJ113" s="725"/>
      <c r="AK113" s="726">
        <v>946751</v>
      </c>
      <c r="AL113" s="724"/>
      <c r="AM113" s="724"/>
      <c r="AN113" s="724"/>
      <c r="AO113" s="725"/>
      <c r="AP113" s="800">
        <v>17.7</v>
      </c>
      <c r="AQ113" s="801"/>
      <c r="AR113" s="801"/>
      <c r="AS113" s="801"/>
      <c r="AT113" s="802"/>
      <c r="AU113" s="868"/>
      <c r="AV113" s="869"/>
      <c r="AW113" s="869"/>
      <c r="AX113" s="869"/>
      <c r="AY113" s="869"/>
      <c r="AZ113" s="799" t="s">
        <v>209</v>
      </c>
      <c r="BA113" s="735"/>
      <c r="BB113" s="735"/>
      <c r="BC113" s="735"/>
      <c r="BD113" s="735"/>
      <c r="BE113" s="735"/>
      <c r="BF113" s="735"/>
      <c r="BG113" s="735"/>
      <c r="BH113" s="735"/>
      <c r="BI113" s="735"/>
      <c r="BJ113" s="735"/>
      <c r="BK113" s="735"/>
      <c r="BL113" s="735"/>
      <c r="BM113" s="735"/>
      <c r="BN113" s="735"/>
      <c r="BO113" s="735"/>
      <c r="BP113" s="736"/>
      <c r="BQ113" s="803">
        <v>163761</v>
      </c>
      <c r="BR113" s="804"/>
      <c r="BS113" s="804"/>
      <c r="BT113" s="804"/>
      <c r="BU113" s="804"/>
      <c r="BV113" s="804">
        <v>201174</v>
      </c>
      <c r="BW113" s="804"/>
      <c r="BX113" s="804"/>
      <c r="BY113" s="804"/>
      <c r="BZ113" s="804"/>
      <c r="CA113" s="804">
        <v>187808</v>
      </c>
      <c r="CB113" s="804"/>
      <c r="CC113" s="804"/>
      <c r="CD113" s="804"/>
      <c r="CE113" s="804"/>
      <c r="CF113" s="861">
        <v>3.5</v>
      </c>
      <c r="CG113" s="862"/>
      <c r="CH113" s="862"/>
      <c r="CI113" s="862"/>
      <c r="CJ113" s="862"/>
      <c r="CK113" s="873"/>
      <c r="CL113" s="715"/>
      <c r="CM113" s="799" t="s">
        <v>416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23" t="s">
        <v>205</v>
      </c>
      <c r="DH113" s="724"/>
      <c r="DI113" s="724"/>
      <c r="DJ113" s="724"/>
      <c r="DK113" s="725"/>
      <c r="DL113" s="726" t="s">
        <v>205</v>
      </c>
      <c r="DM113" s="724"/>
      <c r="DN113" s="724"/>
      <c r="DO113" s="724"/>
      <c r="DP113" s="725"/>
      <c r="DQ113" s="726" t="s">
        <v>205</v>
      </c>
      <c r="DR113" s="724"/>
      <c r="DS113" s="724"/>
      <c r="DT113" s="724"/>
      <c r="DU113" s="725"/>
      <c r="DV113" s="800" t="s">
        <v>205</v>
      </c>
      <c r="DW113" s="801"/>
      <c r="DX113" s="801"/>
      <c r="DY113" s="801"/>
      <c r="DZ113" s="802"/>
    </row>
    <row r="114" spans="1:130" s="48" customFormat="1" ht="26.25" customHeight="1" x14ac:dyDescent="0.15">
      <c r="A114" s="704"/>
      <c r="B114" s="705"/>
      <c r="C114" s="735" t="s">
        <v>490</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23">
        <v>14055</v>
      </c>
      <c r="AB114" s="724"/>
      <c r="AC114" s="724"/>
      <c r="AD114" s="724"/>
      <c r="AE114" s="725"/>
      <c r="AF114" s="726">
        <v>16013</v>
      </c>
      <c r="AG114" s="724"/>
      <c r="AH114" s="724"/>
      <c r="AI114" s="724"/>
      <c r="AJ114" s="725"/>
      <c r="AK114" s="726">
        <v>19071</v>
      </c>
      <c r="AL114" s="724"/>
      <c r="AM114" s="724"/>
      <c r="AN114" s="724"/>
      <c r="AO114" s="725"/>
      <c r="AP114" s="800">
        <v>0.4</v>
      </c>
      <c r="AQ114" s="801"/>
      <c r="AR114" s="801"/>
      <c r="AS114" s="801"/>
      <c r="AT114" s="802"/>
      <c r="AU114" s="868"/>
      <c r="AV114" s="869"/>
      <c r="AW114" s="869"/>
      <c r="AX114" s="869"/>
      <c r="AY114" s="869"/>
      <c r="AZ114" s="799" t="s">
        <v>491</v>
      </c>
      <c r="BA114" s="735"/>
      <c r="BB114" s="735"/>
      <c r="BC114" s="735"/>
      <c r="BD114" s="735"/>
      <c r="BE114" s="735"/>
      <c r="BF114" s="735"/>
      <c r="BG114" s="735"/>
      <c r="BH114" s="735"/>
      <c r="BI114" s="735"/>
      <c r="BJ114" s="735"/>
      <c r="BK114" s="735"/>
      <c r="BL114" s="735"/>
      <c r="BM114" s="735"/>
      <c r="BN114" s="735"/>
      <c r="BO114" s="735"/>
      <c r="BP114" s="736"/>
      <c r="BQ114" s="803">
        <v>1071132</v>
      </c>
      <c r="BR114" s="804"/>
      <c r="BS114" s="804"/>
      <c r="BT114" s="804"/>
      <c r="BU114" s="804"/>
      <c r="BV114" s="804">
        <v>1085271</v>
      </c>
      <c r="BW114" s="804"/>
      <c r="BX114" s="804"/>
      <c r="BY114" s="804"/>
      <c r="BZ114" s="804"/>
      <c r="CA114" s="804">
        <v>1091332</v>
      </c>
      <c r="CB114" s="804"/>
      <c r="CC114" s="804"/>
      <c r="CD114" s="804"/>
      <c r="CE114" s="804"/>
      <c r="CF114" s="861">
        <v>20.399999999999999</v>
      </c>
      <c r="CG114" s="862"/>
      <c r="CH114" s="862"/>
      <c r="CI114" s="862"/>
      <c r="CJ114" s="862"/>
      <c r="CK114" s="873"/>
      <c r="CL114" s="715"/>
      <c r="CM114" s="799" t="s">
        <v>155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23" t="s">
        <v>205</v>
      </c>
      <c r="DH114" s="724"/>
      <c r="DI114" s="724"/>
      <c r="DJ114" s="724"/>
      <c r="DK114" s="725"/>
      <c r="DL114" s="726" t="s">
        <v>205</v>
      </c>
      <c r="DM114" s="724"/>
      <c r="DN114" s="724"/>
      <c r="DO114" s="724"/>
      <c r="DP114" s="725"/>
      <c r="DQ114" s="726" t="s">
        <v>205</v>
      </c>
      <c r="DR114" s="724"/>
      <c r="DS114" s="724"/>
      <c r="DT114" s="724"/>
      <c r="DU114" s="725"/>
      <c r="DV114" s="800" t="s">
        <v>205</v>
      </c>
      <c r="DW114" s="801"/>
      <c r="DX114" s="801"/>
      <c r="DY114" s="801"/>
      <c r="DZ114" s="802"/>
    </row>
    <row r="115" spans="1:130" s="48" customFormat="1" ht="26.25" customHeight="1" x14ac:dyDescent="0.15">
      <c r="A115" s="704"/>
      <c r="B115" s="705"/>
      <c r="C115" s="735" t="s">
        <v>382</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23" t="s">
        <v>205</v>
      </c>
      <c r="AB115" s="724"/>
      <c r="AC115" s="724"/>
      <c r="AD115" s="724"/>
      <c r="AE115" s="725"/>
      <c r="AF115" s="726" t="s">
        <v>205</v>
      </c>
      <c r="AG115" s="724"/>
      <c r="AH115" s="724"/>
      <c r="AI115" s="724"/>
      <c r="AJ115" s="725"/>
      <c r="AK115" s="726" t="s">
        <v>205</v>
      </c>
      <c r="AL115" s="724"/>
      <c r="AM115" s="724"/>
      <c r="AN115" s="724"/>
      <c r="AO115" s="725"/>
      <c r="AP115" s="800" t="s">
        <v>205</v>
      </c>
      <c r="AQ115" s="801"/>
      <c r="AR115" s="801"/>
      <c r="AS115" s="801"/>
      <c r="AT115" s="802"/>
      <c r="AU115" s="868"/>
      <c r="AV115" s="869"/>
      <c r="AW115" s="869"/>
      <c r="AX115" s="869"/>
      <c r="AY115" s="869"/>
      <c r="AZ115" s="799" t="s">
        <v>351</v>
      </c>
      <c r="BA115" s="735"/>
      <c r="BB115" s="735"/>
      <c r="BC115" s="735"/>
      <c r="BD115" s="735"/>
      <c r="BE115" s="735"/>
      <c r="BF115" s="735"/>
      <c r="BG115" s="735"/>
      <c r="BH115" s="735"/>
      <c r="BI115" s="735"/>
      <c r="BJ115" s="735"/>
      <c r="BK115" s="735"/>
      <c r="BL115" s="735"/>
      <c r="BM115" s="735"/>
      <c r="BN115" s="735"/>
      <c r="BO115" s="735"/>
      <c r="BP115" s="736"/>
      <c r="BQ115" s="803" t="s">
        <v>205</v>
      </c>
      <c r="BR115" s="804"/>
      <c r="BS115" s="804"/>
      <c r="BT115" s="804"/>
      <c r="BU115" s="804"/>
      <c r="BV115" s="804" t="s">
        <v>205</v>
      </c>
      <c r="BW115" s="804"/>
      <c r="BX115" s="804"/>
      <c r="BY115" s="804"/>
      <c r="BZ115" s="804"/>
      <c r="CA115" s="804" t="s">
        <v>205</v>
      </c>
      <c r="CB115" s="804"/>
      <c r="CC115" s="804"/>
      <c r="CD115" s="804"/>
      <c r="CE115" s="804"/>
      <c r="CF115" s="861" t="s">
        <v>205</v>
      </c>
      <c r="CG115" s="862"/>
      <c r="CH115" s="862"/>
      <c r="CI115" s="862"/>
      <c r="CJ115" s="862"/>
      <c r="CK115" s="873"/>
      <c r="CL115" s="715"/>
      <c r="CM115" s="799" t="s">
        <v>33</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23" t="s">
        <v>205</v>
      </c>
      <c r="DH115" s="724"/>
      <c r="DI115" s="724"/>
      <c r="DJ115" s="724"/>
      <c r="DK115" s="725"/>
      <c r="DL115" s="726" t="s">
        <v>205</v>
      </c>
      <c r="DM115" s="724"/>
      <c r="DN115" s="724"/>
      <c r="DO115" s="724"/>
      <c r="DP115" s="725"/>
      <c r="DQ115" s="726" t="s">
        <v>205</v>
      </c>
      <c r="DR115" s="724"/>
      <c r="DS115" s="724"/>
      <c r="DT115" s="724"/>
      <c r="DU115" s="725"/>
      <c r="DV115" s="800" t="s">
        <v>205</v>
      </c>
      <c r="DW115" s="801"/>
      <c r="DX115" s="801"/>
      <c r="DY115" s="801"/>
      <c r="DZ115" s="802"/>
    </row>
    <row r="116" spans="1:130" s="48" customFormat="1" ht="26.25" customHeight="1" x14ac:dyDescent="0.15">
      <c r="A116" s="706"/>
      <c r="B116" s="707"/>
      <c r="C116" s="808" t="s">
        <v>2</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23" t="s">
        <v>205</v>
      </c>
      <c r="AB116" s="724"/>
      <c r="AC116" s="724"/>
      <c r="AD116" s="724"/>
      <c r="AE116" s="725"/>
      <c r="AF116" s="726" t="s">
        <v>205</v>
      </c>
      <c r="AG116" s="724"/>
      <c r="AH116" s="724"/>
      <c r="AI116" s="724"/>
      <c r="AJ116" s="725"/>
      <c r="AK116" s="726" t="s">
        <v>205</v>
      </c>
      <c r="AL116" s="724"/>
      <c r="AM116" s="724"/>
      <c r="AN116" s="724"/>
      <c r="AO116" s="725"/>
      <c r="AP116" s="800" t="s">
        <v>205</v>
      </c>
      <c r="AQ116" s="801"/>
      <c r="AR116" s="801"/>
      <c r="AS116" s="801"/>
      <c r="AT116" s="802"/>
      <c r="AU116" s="868"/>
      <c r="AV116" s="869"/>
      <c r="AW116" s="869"/>
      <c r="AX116" s="869"/>
      <c r="AY116" s="869"/>
      <c r="AZ116" s="875" t="s">
        <v>227</v>
      </c>
      <c r="BA116" s="876"/>
      <c r="BB116" s="876"/>
      <c r="BC116" s="876"/>
      <c r="BD116" s="876"/>
      <c r="BE116" s="876"/>
      <c r="BF116" s="876"/>
      <c r="BG116" s="876"/>
      <c r="BH116" s="876"/>
      <c r="BI116" s="876"/>
      <c r="BJ116" s="876"/>
      <c r="BK116" s="876"/>
      <c r="BL116" s="876"/>
      <c r="BM116" s="876"/>
      <c r="BN116" s="876"/>
      <c r="BO116" s="876"/>
      <c r="BP116" s="877"/>
      <c r="BQ116" s="803" t="s">
        <v>205</v>
      </c>
      <c r="BR116" s="804"/>
      <c r="BS116" s="804"/>
      <c r="BT116" s="804"/>
      <c r="BU116" s="804"/>
      <c r="BV116" s="804" t="s">
        <v>205</v>
      </c>
      <c r="BW116" s="804"/>
      <c r="BX116" s="804"/>
      <c r="BY116" s="804"/>
      <c r="BZ116" s="804"/>
      <c r="CA116" s="804" t="s">
        <v>205</v>
      </c>
      <c r="CB116" s="804"/>
      <c r="CC116" s="804"/>
      <c r="CD116" s="804"/>
      <c r="CE116" s="804"/>
      <c r="CF116" s="861" t="s">
        <v>205</v>
      </c>
      <c r="CG116" s="862"/>
      <c r="CH116" s="862"/>
      <c r="CI116" s="862"/>
      <c r="CJ116" s="862"/>
      <c r="CK116" s="873"/>
      <c r="CL116" s="715"/>
      <c r="CM116" s="799" t="s">
        <v>12</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23" t="s">
        <v>205</v>
      </c>
      <c r="DH116" s="724"/>
      <c r="DI116" s="724"/>
      <c r="DJ116" s="724"/>
      <c r="DK116" s="725"/>
      <c r="DL116" s="726" t="s">
        <v>205</v>
      </c>
      <c r="DM116" s="724"/>
      <c r="DN116" s="724"/>
      <c r="DO116" s="724"/>
      <c r="DP116" s="725"/>
      <c r="DQ116" s="726" t="s">
        <v>205</v>
      </c>
      <c r="DR116" s="724"/>
      <c r="DS116" s="724"/>
      <c r="DT116" s="724"/>
      <c r="DU116" s="725"/>
      <c r="DV116" s="800" t="s">
        <v>205</v>
      </c>
      <c r="DW116" s="801"/>
      <c r="DX116" s="801"/>
      <c r="DY116" s="801"/>
      <c r="DZ116" s="802"/>
    </row>
    <row r="117" spans="1:130" s="48" customFormat="1" ht="26.25" customHeight="1" x14ac:dyDescent="0.15">
      <c r="A117" s="730" t="s">
        <v>279</v>
      </c>
      <c r="B117" s="731"/>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840" t="s">
        <v>329</v>
      </c>
      <c r="Z117" s="732"/>
      <c r="AA117" s="878">
        <v>2439875</v>
      </c>
      <c r="AB117" s="879"/>
      <c r="AC117" s="879"/>
      <c r="AD117" s="879"/>
      <c r="AE117" s="880"/>
      <c r="AF117" s="881">
        <v>2361234</v>
      </c>
      <c r="AG117" s="879"/>
      <c r="AH117" s="879"/>
      <c r="AI117" s="879"/>
      <c r="AJ117" s="880"/>
      <c r="AK117" s="881">
        <v>2305011</v>
      </c>
      <c r="AL117" s="879"/>
      <c r="AM117" s="879"/>
      <c r="AN117" s="879"/>
      <c r="AO117" s="880"/>
      <c r="AP117" s="882"/>
      <c r="AQ117" s="883"/>
      <c r="AR117" s="883"/>
      <c r="AS117" s="883"/>
      <c r="AT117" s="884"/>
      <c r="AU117" s="868"/>
      <c r="AV117" s="869"/>
      <c r="AW117" s="869"/>
      <c r="AX117" s="869"/>
      <c r="AY117" s="869"/>
      <c r="AZ117" s="858" t="s">
        <v>369</v>
      </c>
      <c r="BA117" s="859"/>
      <c r="BB117" s="859"/>
      <c r="BC117" s="859"/>
      <c r="BD117" s="859"/>
      <c r="BE117" s="859"/>
      <c r="BF117" s="859"/>
      <c r="BG117" s="859"/>
      <c r="BH117" s="859"/>
      <c r="BI117" s="859"/>
      <c r="BJ117" s="859"/>
      <c r="BK117" s="859"/>
      <c r="BL117" s="859"/>
      <c r="BM117" s="859"/>
      <c r="BN117" s="859"/>
      <c r="BO117" s="859"/>
      <c r="BP117" s="860"/>
      <c r="BQ117" s="803" t="s">
        <v>205</v>
      </c>
      <c r="BR117" s="804"/>
      <c r="BS117" s="804"/>
      <c r="BT117" s="804"/>
      <c r="BU117" s="804"/>
      <c r="BV117" s="804" t="s">
        <v>205</v>
      </c>
      <c r="BW117" s="804"/>
      <c r="BX117" s="804"/>
      <c r="BY117" s="804"/>
      <c r="BZ117" s="804"/>
      <c r="CA117" s="804" t="s">
        <v>205</v>
      </c>
      <c r="CB117" s="804"/>
      <c r="CC117" s="804"/>
      <c r="CD117" s="804"/>
      <c r="CE117" s="804"/>
      <c r="CF117" s="861" t="s">
        <v>205</v>
      </c>
      <c r="CG117" s="862"/>
      <c r="CH117" s="862"/>
      <c r="CI117" s="862"/>
      <c r="CJ117" s="862"/>
      <c r="CK117" s="873"/>
      <c r="CL117" s="715"/>
      <c r="CM117" s="799" t="s">
        <v>344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23" t="s">
        <v>205</v>
      </c>
      <c r="DH117" s="724"/>
      <c r="DI117" s="724"/>
      <c r="DJ117" s="724"/>
      <c r="DK117" s="725"/>
      <c r="DL117" s="726" t="s">
        <v>205</v>
      </c>
      <c r="DM117" s="724"/>
      <c r="DN117" s="724"/>
      <c r="DO117" s="724"/>
      <c r="DP117" s="725"/>
      <c r="DQ117" s="726" t="s">
        <v>205</v>
      </c>
      <c r="DR117" s="724"/>
      <c r="DS117" s="724"/>
      <c r="DT117" s="724"/>
      <c r="DU117" s="725"/>
      <c r="DV117" s="800" t="s">
        <v>205</v>
      </c>
      <c r="DW117" s="801"/>
      <c r="DX117" s="801"/>
      <c r="DY117" s="801"/>
      <c r="DZ117" s="802"/>
    </row>
    <row r="118" spans="1:130" s="48" customFormat="1" ht="26.25" customHeight="1" x14ac:dyDescent="0.15">
      <c r="A118" s="730" t="s">
        <v>95</v>
      </c>
      <c r="B118" s="731"/>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733" t="s">
        <v>481</v>
      </c>
      <c r="AB118" s="731"/>
      <c r="AC118" s="731"/>
      <c r="AD118" s="731"/>
      <c r="AE118" s="732"/>
      <c r="AF118" s="733" t="s">
        <v>482</v>
      </c>
      <c r="AG118" s="731"/>
      <c r="AH118" s="731"/>
      <c r="AI118" s="731"/>
      <c r="AJ118" s="732"/>
      <c r="AK118" s="733" t="s">
        <v>400</v>
      </c>
      <c r="AL118" s="731"/>
      <c r="AM118" s="731"/>
      <c r="AN118" s="731"/>
      <c r="AO118" s="732"/>
      <c r="AP118" s="733" t="s">
        <v>483</v>
      </c>
      <c r="AQ118" s="731"/>
      <c r="AR118" s="731"/>
      <c r="AS118" s="731"/>
      <c r="AT118" s="734"/>
      <c r="AU118" s="868"/>
      <c r="AV118" s="869"/>
      <c r="AW118" s="869"/>
      <c r="AX118" s="869"/>
      <c r="AY118" s="869"/>
      <c r="AZ118" s="807" t="s">
        <v>492</v>
      </c>
      <c r="BA118" s="808"/>
      <c r="BB118" s="808"/>
      <c r="BC118" s="808"/>
      <c r="BD118" s="808"/>
      <c r="BE118" s="808"/>
      <c r="BF118" s="808"/>
      <c r="BG118" s="808"/>
      <c r="BH118" s="808"/>
      <c r="BI118" s="808"/>
      <c r="BJ118" s="808"/>
      <c r="BK118" s="808"/>
      <c r="BL118" s="808"/>
      <c r="BM118" s="808"/>
      <c r="BN118" s="808"/>
      <c r="BO118" s="808"/>
      <c r="BP118" s="809"/>
      <c r="BQ118" s="836" t="s">
        <v>205</v>
      </c>
      <c r="BR118" s="837"/>
      <c r="BS118" s="837"/>
      <c r="BT118" s="837"/>
      <c r="BU118" s="837"/>
      <c r="BV118" s="837" t="s">
        <v>205</v>
      </c>
      <c r="BW118" s="837"/>
      <c r="BX118" s="837"/>
      <c r="BY118" s="837"/>
      <c r="BZ118" s="837"/>
      <c r="CA118" s="837" t="s">
        <v>205</v>
      </c>
      <c r="CB118" s="837"/>
      <c r="CC118" s="837"/>
      <c r="CD118" s="837"/>
      <c r="CE118" s="837"/>
      <c r="CF118" s="861" t="s">
        <v>205</v>
      </c>
      <c r="CG118" s="862"/>
      <c r="CH118" s="862"/>
      <c r="CI118" s="862"/>
      <c r="CJ118" s="862"/>
      <c r="CK118" s="873"/>
      <c r="CL118" s="715"/>
      <c r="CM118" s="799" t="s">
        <v>493</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23" t="s">
        <v>205</v>
      </c>
      <c r="DH118" s="724"/>
      <c r="DI118" s="724"/>
      <c r="DJ118" s="724"/>
      <c r="DK118" s="725"/>
      <c r="DL118" s="726" t="s">
        <v>205</v>
      </c>
      <c r="DM118" s="724"/>
      <c r="DN118" s="724"/>
      <c r="DO118" s="724"/>
      <c r="DP118" s="725"/>
      <c r="DQ118" s="726" t="s">
        <v>205</v>
      </c>
      <c r="DR118" s="724"/>
      <c r="DS118" s="724"/>
      <c r="DT118" s="724"/>
      <c r="DU118" s="725"/>
      <c r="DV118" s="800" t="s">
        <v>205</v>
      </c>
      <c r="DW118" s="801"/>
      <c r="DX118" s="801"/>
      <c r="DY118" s="801"/>
      <c r="DZ118" s="802"/>
    </row>
    <row r="119" spans="1:130" s="48" customFormat="1" ht="26.25" customHeight="1" x14ac:dyDescent="0.15">
      <c r="A119" s="712" t="s">
        <v>395</v>
      </c>
      <c r="B119" s="713"/>
      <c r="C119" s="827" t="s">
        <v>62</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767" t="s">
        <v>205</v>
      </c>
      <c r="AB119" s="768"/>
      <c r="AC119" s="768"/>
      <c r="AD119" s="768"/>
      <c r="AE119" s="769"/>
      <c r="AF119" s="770" t="s">
        <v>205</v>
      </c>
      <c r="AG119" s="768"/>
      <c r="AH119" s="768"/>
      <c r="AI119" s="768"/>
      <c r="AJ119" s="769"/>
      <c r="AK119" s="770" t="s">
        <v>205</v>
      </c>
      <c r="AL119" s="768"/>
      <c r="AM119" s="768"/>
      <c r="AN119" s="768"/>
      <c r="AO119" s="769"/>
      <c r="AP119" s="863" t="s">
        <v>205</v>
      </c>
      <c r="AQ119" s="864"/>
      <c r="AR119" s="864"/>
      <c r="AS119" s="864"/>
      <c r="AT119" s="865"/>
      <c r="AU119" s="870"/>
      <c r="AV119" s="871"/>
      <c r="AW119" s="871"/>
      <c r="AX119" s="871"/>
      <c r="AY119" s="871"/>
      <c r="AZ119" s="69" t="s">
        <v>279</v>
      </c>
      <c r="BA119" s="69"/>
      <c r="BB119" s="69"/>
      <c r="BC119" s="69"/>
      <c r="BD119" s="69"/>
      <c r="BE119" s="69"/>
      <c r="BF119" s="69"/>
      <c r="BG119" s="69"/>
      <c r="BH119" s="69"/>
      <c r="BI119" s="69"/>
      <c r="BJ119" s="69"/>
      <c r="BK119" s="69"/>
      <c r="BL119" s="69"/>
      <c r="BM119" s="69"/>
      <c r="BN119" s="69"/>
      <c r="BO119" s="840" t="s">
        <v>173</v>
      </c>
      <c r="BP119" s="841"/>
      <c r="BQ119" s="836">
        <v>24160595</v>
      </c>
      <c r="BR119" s="837"/>
      <c r="BS119" s="837"/>
      <c r="BT119" s="837"/>
      <c r="BU119" s="837"/>
      <c r="BV119" s="837">
        <v>22544961</v>
      </c>
      <c r="BW119" s="837"/>
      <c r="BX119" s="837"/>
      <c r="BY119" s="837"/>
      <c r="BZ119" s="837"/>
      <c r="CA119" s="837">
        <v>21231401</v>
      </c>
      <c r="CB119" s="837"/>
      <c r="CC119" s="837"/>
      <c r="CD119" s="837"/>
      <c r="CE119" s="837"/>
      <c r="CF119" s="689"/>
      <c r="CG119" s="690"/>
      <c r="CH119" s="690"/>
      <c r="CI119" s="690"/>
      <c r="CJ119" s="844"/>
      <c r="CK119" s="874"/>
      <c r="CL119" s="717"/>
      <c r="CM119" s="807" t="s">
        <v>494</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747" t="s">
        <v>205</v>
      </c>
      <c r="DH119" s="748"/>
      <c r="DI119" s="748"/>
      <c r="DJ119" s="748"/>
      <c r="DK119" s="749"/>
      <c r="DL119" s="750" t="s">
        <v>205</v>
      </c>
      <c r="DM119" s="748"/>
      <c r="DN119" s="748"/>
      <c r="DO119" s="748"/>
      <c r="DP119" s="749"/>
      <c r="DQ119" s="750" t="s">
        <v>205</v>
      </c>
      <c r="DR119" s="748"/>
      <c r="DS119" s="748"/>
      <c r="DT119" s="748"/>
      <c r="DU119" s="749"/>
      <c r="DV119" s="824" t="s">
        <v>205</v>
      </c>
      <c r="DW119" s="825"/>
      <c r="DX119" s="825"/>
      <c r="DY119" s="825"/>
      <c r="DZ119" s="826"/>
    </row>
    <row r="120" spans="1:130" s="48" customFormat="1" ht="26.25" customHeight="1" x14ac:dyDescent="0.15">
      <c r="A120" s="714"/>
      <c r="B120" s="715"/>
      <c r="C120" s="799" t="s">
        <v>141</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23" t="s">
        <v>205</v>
      </c>
      <c r="AB120" s="724"/>
      <c r="AC120" s="724"/>
      <c r="AD120" s="724"/>
      <c r="AE120" s="725"/>
      <c r="AF120" s="726" t="s">
        <v>205</v>
      </c>
      <c r="AG120" s="724"/>
      <c r="AH120" s="724"/>
      <c r="AI120" s="724"/>
      <c r="AJ120" s="725"/>
      <c r="AK120" s="726" t="s">
        <v>205</v>
      </c>
      <c r="AL120" s="724"/>
      <c r="AM120" s="724"/>
      <c r="AN120" s="724"/>
      <c r="AO120" s="725"/>
      <c r="AP120" s="800" t="s">
        <v>205</v>
      </c>
      <c r="AQ120" s="801"/>
      <c r="AR120" s="801"/>
      <c r="AS120" s="801"/>
      <c r="AT120" s="802"/>
      <c r="AU120" s="845" t="s">
        <v>486</v>
      </c>
      <c r="AV120" s="846"/>
      <c r="AW120" s="846"/>
      <c r="AX120" s="846"/>
      <c r="AY120" s="847"/>
      <c r="AZ120" s="827" t="s">
        <v>219</v>
      </c>
      <c r="BA120" s="775"/>
      <c r="BB120" s="775"/>
      <c r="BC120" s="775"/>
      <c r="BD120" s="775"/>
      <c r="BE120" s="775"/>
      <c r="BF120" s="775"/>
      <c r="BG120" s="775"/>
      <c r="BH120" s="775"/>
      <c r="BI120" s="775"/>
      <c r="BJ120" s="775"/>
      <c r="BK120" s="775"/>
      <c r="BL120" s="775"/>
      <c r="BM120" s="775"/>
      <c r="BN120" s="775"/>
      <c r="BO120" s="775"/>
      <c r="BP120" s="776"/>
      <c r="BQ120" s="828">
        <v>2796852</v>
      </c>
      <c r="BR120" s="829"/>
      <c r="BS120" s="829"/>
      <c r="BT120" s="829"/>
      <c r="BU120" s="829"/>
      <c r="BV120" s="829">
        <v>3134596</v>
      </c>
      <c r="BW120" s="829"/>
      <c r="BX120" s="829"/>
      <c r="BY120" s="829"/>
      <c r="BZ120" s="829"/>
      <c r="CA120" s="829">
        <v>3272916</v>
      </c>
      <c r="CB120" s="829"/>
      <c r="CC120" s="829"/>
      <c r="CD120" s="829"/>
      <c r="CE120" s="829"/>
      <c r="CF120" s="853">
        <v>61.3</v>
      </c>
      <c r="CG120" s="854"/>
      <c r="CH120" s="854"/>
      <c r="CI120" s="854"/>
      <c r="CJ120" s="854"/>
      <c r="CK120" s="832" t="s">
        <v>275</v>
      </c>
      <c r="CL120" s="791"/>
      <c r="CM120" s="791"/>
      <c r="CN120" s="791"/>
      <c r="CO120" s="792"/>
      <c r="CP120" s="855" t="s">
        <v>47</v>
      </c>
      <c r="CQ120" s="856"/>
      <c r="CR120" s="856"/>
      <c r="CS120" s="856"/>
      <c r="CT120" s="856"/>
      <c r="CU120" s="856"/>
      <c r="CV120" s="856"/>
      <c r="CW120" s="856"/>
      <c r="CX120" s="856"/>
      <c r="CY120" s="856"/>
      <c r="CZ120" s="856"/>
      <c r="DA120" s="856"/>
      <c r="DB120" s="856"/>
      <c r="DC120" s="856"/>
      <c r="DD120" s="856"/>
      <c r="DE120" s="856"/>
      <c r="DF120" s="857"/>
      <c r="DG120" s="828">
        <v>4385526</v>
      </c>
      <c r="DH120" s="829"/>
      <c r="DI120" s="829"/>
      <c r="DJ120" s="829"/>
      <c r="DK120" s="829"/>
      <c r="DL120" s="829">
        <v>4058198</v>
      </c>
      <c r="DM120" s="829"/>
      <c r="DN120" s="829"/>
      <c r="DO120" s="829"/>
      <c r="DP120" s="829"/>
      <c r="DQ120" s="829">
        <v>3732395</v>
      </c>
      <c r="DR120" s="829"/>
      <c r="DS120" s="829"/>
      <c r="DT120" s="829"/>
      <c r="DU120" s="829"/>
      <c r="DV120" s="830">
        <v>69.900000000000006</v>
      </c>
      <c r="DW120" s="830"/>
      <c r="DX120" s="830"/>
      <c r="DY120" s="830"/>
      <c r="DZ120" s="831"/>
    </row>
    <row r="121" spans="1:130" s="48" customFormat="1" ht="26.25" customHeight="1" x14ac:dyDescent="0.15">
      <c r="A121" s="714"/>
      <c r="B121" s="715"/>
      <c r="C121" s="858" t="s">
        <v>140</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23" t="s">
        <v>205</v>
      </c>
      <c r="AB121" s="724"/>
      <c r="AC121" s="724"/>
      <c r="AD121" s="724"/>
      <c r="AE121" s="725"/>
      <c r="AF121" s="726" t="s">
        <v>205</v>
      </c>
      <c r="AG121" s="724"/>
      <c r="AH121" s="724"/>
      <c r="AI121" s="724"/>
      <c r="AJ121" s="725"/>
      <c r="AK121" s="726" t="s">
        <v>205</v>
      </c>
      <c r="AL121" s="724"/>
      <c r="AM121" s="724"/>
      <c r="AN121" s="724"/>
      <c r="AO121" s="725"/>
      <c r="AP121" s="800" t="s">
        <v>205</v>
      </c>
      <c r="AQ121" s="801"/>
      <c r="AR121" s="801"/>
      <c r="AS121" s="801"/>
      <c r="AT121" s="802"/>
      <c r="AU121" s="848"/>
      <c r="AV121" s="849"/>
      <c r="AW121" s="849"/>
      <c r="AX121" s="849"/>
      <c r="AY121" s="850"/>
      <c r="AZ121" s="799" t="s">
        <v>399</v>
      </c>
      <c r="BA121" s="735"/>
      <c r="BB121" s="735"/>
      <c r="BC121" s="735"/>
      <c r="BD121" s="735"/>
      <c r="BE121" s="735"/>
      <c r="BF121" s="735"/>
      <c r="BG121" s="735"/>
      <c r="BH121" s="735"/>
      <c r="BI121" s="735"/>
      <c r="BJ121" s="735"/>
      <c r="BK121" s="735"/>
      <c r="BL121" s="735"/>
      <c r="BM121" s="735"/>
      <c r="BN121" s="735"/>
      <c r="BO121" s="735"/>
      <c r="BP121" s="736"/>
      <c r="BQ121" s="803">
        <v>75309</v>
      </c>
      <c r="BR121" s="804"/>
      <c r="BS121" s="804"/>
      <c r="BT121" s="804"/>
      <c r="BU121" s="804"/>
      <c r="BV121" s="804">
        <v>62057</v>
      </c>
      <c r="BW121" s="804"/>
      <c r="BX121" s="804"/>
      <c r="BY121" s="804"/>
      <c r="BZ121" s="804"/>
      <c r="CA121" s="804">
        <v>42080</v>
      </c>
      <c r="CB121" s="804"/>
      <c r="CC121" s="804"/>
      <c r="CD121" s="804"/>
      <c r="CE121" s="804"/>
      <c r="CF121" s="861">
        <v>0.8</v>
      </c>
      <c r="CG121" s="862"/>
      <c r="CH121" s="862"/>
      <c r="CI121" s="862"/>
      <c r="CJ121" s="862"/>
      <c r="CK121" s="833"/>
      <c r="CL121" s="794"/>
      <c r="CM121" s="794"/>
      <c r="CN121" s="794"/>
      <c r="CO121" s="795"/>
      <c r="CP121" s="821" t="s">
        <v>473</v>
      </c>
      <c r="CQ121" s="822"/>
      <c r="CR121" s="822"/>
      <c r="CS121" s="822"/>
      <c r="CT121" s="822"/>
      <c r="CU121" s="822"/>
      <c r="CV121" s="822"/>
      <c r="CW121" s="822"/>
      <c r="CX121" s="822"/>
      <c r="CY121" s="822"/>
      <c r="CZ121" s="822"/>
      <c r="DA121" s="822"/>
      <c r="DB121" s="822"/>
      <c r="DC121" s="822"/>
      <c r="DD121" s="822"/>
      <c r="DE121" s="822"/>
      <c r="DF121" s="823"/>
      <c r="DG121" s="803">
        <v>2477274</v>
      </c>
      <c r="DH121" s="804"/>
      <c r="DI121" s="804"/>
      <c r="DJ121" s="804"/>
      <c r="DK121" s="804"/>
      <c r="DL121" s="804">
        <v>1718741</v>
      </c>
      <c r="DM121" s="804"/>
      <c r="DN121" s="804"/>
      <c r="DO121" s="804"/>
      <c r="DP121" s="804"/>
      <c r="DQ121" s="804">
        <v>1625511</v>
      </c>
      <c r="DR121" s="804"/>
      <c r="DS121" s="804"/>
      <c r="DT121" s="804"/>
      <c r="DU121" s="804"/>
      <c r="DV121" s="805">
        <v>30.4</v>
      </c>
      <c r="DW121" s="805"/>
      <c r="DX121" s="805"/>
      <c r="DY121" s="805"/>
      <c r="DZ121" s="806"/>
    </row>
    <row r="122" spans="1:130" s="48" customFormat="1" ht="26.25" customHeight="1" x14ac:dyDescent="0.15">
      <c r="A122" s="714"/>
      <c r="B122" s="715"/>
      <c r="C122" s="799" t="s">
        <v>155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23" t="s">
        <v>205</v>
      </c>
      <c r="AB122" s="724"/>
      <c r="AC122" s="724"/>
      <c r="AD122" s="724"/>
      <c r="AE122" s="725"/>
      <c r="AF122" s="726" t="s">
        <v>205</v>
      </c>
      <c r="AG122" s="724"/>
      <c r="AH122" s="724"/>
      <c r="AI122" s="724"/>
      <c r="AJ122" s="725"/>
      <c r="AK122" s="726" t="s">
        <v>205</v>
      </c>
      <c r="AL122" s="724"/>
      <c r="AM122" s="724"/>
      <c r="AN122" s="724"/>
      <c r="AO122" s="725"/>
      <c r="AP122" s="800" t="s">
        <v>205</v>
      </c>
      <c r="AQ122" s="801"/>
      <c r="AR122" s="801"/>
      <c r="AS122" s="801"/>
      <c r="AT122" s="802"/>
      <c r="AU122" s="848"/>
      <c r="AV122" s="849"/>
      <c r="AW122" s="849"/>
      <c r="AX122" s="849"/>
      <c r="AY122" s="850"/>
      <c r="AZ122" s="807" t="s">
        <v>496</v>
      </c>
      <c r="BA122" s="808"/>
      <c r="BB122" s="808"/>
      <c r="BC122" s="808"/>
      <c r="BD122" s="808"/>
      <c r="BE122" s="808"/>
      <c r="BF122" s="808"/>
      <c r="BG122" s="808"/>
      <c r="BH122" s="808"/>
      <c r="BI122" s="808"/>
      <c r="BJ122" s="808"/>
      <c r="BK122" s="808"/>
      <c r="BL122" s="808"/>
      <c r="BM122" s="808"/>
      <c r="BN122" s="808"/>
      <c r="BO122" s="808"/>
      <c r="BP122" s="809"/>
      <c r="BQ122" s="836">
        <v>15749373</v>
      </c>
      <c r="BR122" s="837"/>
      <c r="BS122" s="837"/>
      <c r="BT122" s="837"/>
      <c r="BU122" s="837"/>
      <c r="BV122" s="837">
        <v>15270095</v>
      </c>
      <c r="BW122" s="837"/>
      <c r="BX122" s="837"/>
      <c r="BY122" s="837"/>
      <c r="BZ122" s="837"/>
      <c r="CA122" s="837">
        <v>14360116</v>
      </c>
      <c r="CB122" s="837"/>
      <c r="CC122" s="837"/>
      <c r="CD122" s="837"/>
      <c r="CE122" s="837"/>
      <c r="CF122" s="838">
        <v>268.89999999999998</v>
      </c>
      <c r="CG122" s="839"/>
      <c r="CH122" s="839"/>
      <c r="CI122" s="839"/>
      <c r="CJ122" s="839"/>
      <c r="CK122" s="833"/>
      <c r="CL122" s="794"/>
      <c r="CM122" s="794"/>
      <c r="CN122" s="794"/>
      <c r="CO122" s="795"/>
      <c r="CP122" s="821" t="s">
        <v>337</v>
      </c>
      <c r="CQ122" s="822"/>
      <c r="CR122" s="822"/>
      <c r="CS122" s="822"/>
      <c r="CT122" s="822"/>
      <c r="CU122" s="822"/>
      <c r="CV122" s="822"/>
      <c r="CW122" s="822"/>
      <c r="CX122" s="822"/>
      <c r="CY122" s="822"/>
      <c r="CZ122" s="822"/>
      <c r="DA122" s="822"/>
      <c r="DB122" s="822"/>
      <c r="DC122" s="822"/>
      <c r="DD122" s="822"/>
      <c r="DE122" s="822"/>
      <c r="DF122" s="823"/>
      <c r="DG122" s="803">
        <v>278106</v>
      </c>
      <c r="DH122" s="804"/>
      <c r="DI122" s="804"/>
      <c r="DJ122" s="804"/>
      <c r="DK122" s="804"/>
      <c r="DL122" s="804">
        <v>253877</v>
      </c>
      <c r="DM122" s="804"/>
      <c r="DN122" s="804"/>
      <c r="DO122" s="804"/>
      <c r="DP122" s="804"/>
      <c r="DQ122" s="804">
        <v>279552</v>
      </c>
      <c r="DR122" s="804"/>
      <c r="DS122" s="804"/>
      <c r="DT122" s="804"/>
      <c r="DU122" s="804"/>
      <c r="DV122" s="805">
        <v>5.2</v>
      </c>
      <c r="DW122" s="805"/>
      <c r="DX122" s="805"/>
      <c r="DY122" s="805"/>
      <c r="DZ122" s="806"/>
    </row>
    <row r="123" spans="1:130" s="48" customFormat="1" ht="26.25" customHeight="1" x14ac:dyDescent="0.15">
      <c r="A123" s="714"/>
      <c r="B123" s="715"/>
      <c r="C123" s="799" t="s">
        <v>12</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23" t="s">
        <v>205</v>
      </c>
      <c r="AB123" s="724"/>
      <c r="AC123" s="724"/>
      <c r="AD123" s="724"/>
      <c r="AE123" s="725"/>
      <c r="AF123" s="726" t="s">
        <v>205</v>
      </c>
      <c r="AG123" s="724"/>
      <c r="AH123" s="724"/>
      <c r="AI123" s="724"/>
      <c r="AJ123" s="725"/>
      <c r="AK123" s="726" t="s">
        <v>205</v>
      </c>
      <c r="AL123" s="724"/>
      <c r="AM123" s="724"/>
      <c r="AN123" s="724"/>
      <c r="AO123" s="725"/>
      <c r="AP123" s="800" t="s">
        <v>205</v>
      </c>
      <c r="AQ123" s="801"/>
      <c r="AR123" s="801"/>
      <c r="AS123" s="801"/>
      <c r="AT123" s="802"/>
      <c r="AU123" s="851"/>
      <c r="AV123" s="852"/>
      <c r="AW123" s="852"/>
      <c r="AX123" s="852"/>
      <c r="AY123" s="852"/>
      <c r="AZ123" s="69" t="s">
        <v>279</v>
      </c>
      <c r="BA123" s="69"/>
      <c r="BB123" s="69"/>
      <c r="BC123" s="69"/>
      <c r="BD123" s="69"/>
      <c r="BE123" s="69"/>
      <c r="BF123" s="69"/>
      <c r="BG123" s="69"/>
      <c r="BH123" s="69"/>
      <c r="BI123" s="69"/>
      <c r="BJ123" s="69"/>
      <c r="BK123" s="69"/>
      <c r="BL123" s="69"/>
      <c r="BM123" s="69"/>
      <c r="BN123" s="69"/>
      <c r="BO123" s="840" t="s">
        <v>225</v>
      </c>
      <c r="BP123" s="841"/>
      <c r="BQ123" s="842">
        <v>18621534</v>
      </c>
      <c r="BR123" s="843"/>
      <c r="BS123" s="843"/>
      <c r="BT123" s="843"/>
      <c r="BU123" s="843"/>
      <c r="BV123" s="843">
        <v>18466748</v>
      </c>
      <c r="BW123" s="843"/>
      <c r="BX123" s="843"/>
      <c r="BY123" s="843"/>
      <c r="BZ123" s="843"/>
      <c r="CA123" s="843">
        <v>17675112</v>
      </c>
      <c r="CB123" s="843"/>
      <c r="CC123" s="843"/>
      <c r="CD123" s="843"/>
      <c r="CE123" s="843"/>
      <c r="CF123" s="689"/>
      <c r="CG123" s="690"/>
      <c r="CH123" s="690"/>
      <c r="CI123" s="690"/>
      <c r="CJ123" s="844"/>
      <c r="CK123" s="833"/>
      <c r="CL123" s="794"/>
      <c r="CM123" s="794"/>
      <c r="CN123" s="794"/>
      <c r="CO123" s="795"/>
      <c r="CP123" s="821"/>
      <c r="CQ123" s="822"/>
      <c r="CR123" s="822"/>
      <c r="CS123" s="822"/>
      <c r="CT123" s="822"/>
      <c r="CU123" s="822"/>
      <c r="CV123" s="822"/>
      <c r="CW123" s="822"/>
      <c r="CX123" s="822"/>
      <c r="CY123" s="822"/>
      <c r="CZ123" s="822"/>
      <c r="DA123" s="822"/>
      <c r="DB123" s="822"/>
      <c r="DC123" s="822"/>
      <c r="DD123" s="822"/>
      <c r="DE123" s="822"/>
      <c r="DF123" s="823"/>
      <c r="DG123" s="723"/>
      <c r="DH123" s="724"/>
      <c r="DI123" s="724"/>
      <c r="DJ123" s="724"/>
      <c r="DK123" s="725"/>
      <c r="DL123" s="726"/>
      <c r="DM123" s="724"/>
      <c r="DN123" s="724"/>
      <c r="DO123" s="724"/>
      <c r="DP123" s="725"/>
      <c r="DQ123" s="726"/>
      <c r="DR123" s="724"/>
      <c r="DS123" s="724"/>
      <c r="DT123" s="724"/>
      <c r="DU123" s="725"/>
      <c r="DV123" s="800"/>
      <c r="DW123" s="801"/>
      <c r="DX123" s="801"/>
      <c r="DY123" s="801"/>
      <c r="DZ123" s="802"/>
    </row>
    <row r="124" spans="1:130" s="48" customFormat="1" ht="26.25" customHeight="1" x14ac:dyDescent="0.15">
      <c r="A124" s="714"/>
      <c r="B124" s="715"/>
      <c r="C124" s="799" t="s">
        <v>344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23" t="s">
        <v>205</v>
      </c>
      <c r="AB124" s="724"/>
      <c r="AC124" s="724"/>
      <c r="AD124" s="724"/>
      <c r="AE124" s="725"/>
      <c r="AF124" s="726" t="s">
        <v>205</v>
      </c>
      <c r="AG124" s="724"/>
      <c r="AH124" s="724"/>
      <c r="AI124" s="724"/>
      <c r="AJ124" s="725"/>
      <c r="AK124" s="726" t="s">
        <v>205</v>
      </c>
      <c r="AL124" s="724"/>
      <c r="AM124" s="724"/>
      <c r="AN124" s="724"/>
      <c r="AO124" s="725"/>
      <c r="AP124" s="800" t="s">
        <v>205</v>
      </c>
      <c r="AQ124" s="801"/>
      <c r="AR124" s="801"/>
      <c r="AS124" s="801"/>
      <c r="AT124" s="802"/>
      <c r="AU124" s="815" t="s">
        <v>497</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98.8</v>
      </c>
      <c r="BR124" s="819"/>
      <c r="BS124" s="819"/>
      <c r="BT124" s="819"/>
      <c r="BU124" s="819"/>
      <c r="BV124" s="819">
        <v>76.3</v>
      </c>
      <c r="BW124" s="819"/>
      <c r="BX124" s="819"/>
      <c r="BY124" s="819"/>
      <c r="BZ124" s="819"/>
      <c r="CA124" s="819">
        <v>66.599999999999994</v>
      </c>
      <c r="CB124" s="819"/>
      <c r="CC124" s="819"/>
      <c r="CD124" s="819"/>
      <c r="CE124" s="819"/>
      <c r="CF124" s="697"/>
      <c r="CG124" s="698"/>
      <c r="CH124" s="698"/>
      <c r="CI124" s="698"/>
      <c r="CJ124" s="820"/>
      <c r="CK124" s="834"/>
      <c r="CL124" s="834"/>
      <c r="CM124" s="834"/>
      <c r="CN124" s="834"/>
      <c r="CO124" s="835"/>
      <c r="CP124" s="821" t="s">
        <v>498</v>
      </c>
      <c r="CQ124" s="822"/>
      <c r="CR124" s="822"/>
      <c r="CS124" s="822"/>
      <c r="CT124" s="822"/>
      <c r="CU124" s="822"/>
      <c r="CV124" s="822"/>
      <c r="CW124" s="822"/>
      <c r="CX124" s="822"/>
      <c r="CY124" s="822"/>
      <c r="CZ124" s="822"/>
      <c r="DA124" s="822"/>
      <c r="DB124" s="822"/>
      <c r="DC124" s="822"/>
      <c r="DD124" s="822"/>
      <c r="DE124" s="822"/>
      <c r="DF124" s="823"/>
      <c r="DG124" s="747" t="s">
        <v>205</v>
      </c>
      <c r="DH124" s="748"/>
      <c r="DI124" s="748"/>
      <c r="DJ124" s="748"/>
      <c r="DK124" s="749"/>
      <c r="DL124" s="750" t="s">
        <v>205</v>
      </c>
      <c r="DM124" s="748"/>
      <c r="DN124" s="748"/>
      <c r="DO124" s="748"/>
      <c r="DP124" s="749"/>
      <c r="DQ124" s="750" t="s">
        <v>205</v>
      </c>
      <c r="DR124" s="748"/>
      <c r="DS124" s="748"/>
      <c r="DT124" s="748"/>
      <c r="DU124" s="749"/>
      <c r="DV124" s="824" t="s">
        <v>205</v>
      </c>
      <c r="DW124" s="825"/>
      <c r="DX124" s="825"/>
      <c r="DY124" s="825"/>
      <c r="DZ124" s="826"/>
    </row>
    <row r="125" spans="1:130" s="48" customFormat="1" ht="26.25" customHeight="1" x14ac:dyDescent="0.15">
      <c r="A125" s="714"/>
      <c r="B125" s="715"/>
      <c r="C125" s="799" t="s">
        <v>493</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23" t="s">
        <v>205</v>
      </c>
      <c r="AB125" s="724"/>
      <c r="AC125" s="724"/>
      <c r="AD125" s="724"/>
      <c r="AE125" s="725"/>
      <c r="AF125" s="726" t="s">
        <v>205</v>
      </c>
      <c r="AG125" s="724"/>
      <c r="AH125" s="724"/>
      <c r="AI125" s="724"/>
      <c r="AJ125" s="725"/>
      <c r="AK125" s="726" t="s">
        <v>205</v>
      </c>
      <c r="AL125" s="724"/>
      <c r="AM125" s="724"/>
      <c r="AN125" s="724"/>
      <c r="AO125" s="725"/>
      <c r="AP125" s="800" t="s">
        <v>205</v>
      </c>
      <c r="AQ125" s="801"/>
      <c r="AR125" s="801"/>
      <c r="AS125" s="801"/>
      <c r="AT125" s="80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90" t="s">
        <v>501</v>
      </c>
      <c r="CL125" s="791"/>
      <c r="CM125" s="791"/>
      <c r="CN125" s="791"/>
      <c r="CO125" s="792"/>
      <c r="CP125" s="827" t="s">
        <v>144</v>
      </c>
      <c r="CQ125" s="775"/>
      <c r="CR125" s="775"/>
      <c r="CS125" s="775"/>
      <c r="CT125" s="775"/>
      <c r="CU125" s="775"/>
      <c r="CV125" s="775"/>
      <c r="CW125" s="775"/>
      <c r="CX125" s="775"/>
      <c r="CY125" s="775"/>
      <c r="CZ125" s="775"/>
      <c r="DA125" s="775"/>
      <c r="DB125" s="775"/>
      <c r="DC125" s="775"/>
      <c r="DD125" s="775"/>
      <c r="DE125" s="775"/>
      <c r="DF125" s="776"/>
      <c r="DG125" s="828" t="s">
        <v>205</v>
      </c>
      <c r="DH125" s="829"/>
      <c r="DI125" s="829"/>
      <c r="DJ125" s="829"/>
      <c r="DK125" s="829"/>
      <c r="DL125" s="829" t="s">
        <v>205</v>
      </c>
      <c r="DM125" s="829"/>
      <c r="DN125" s="829"/>
      <c r="DO125" s="829"/>
      <c r="DP125" s="829"/>
      <c r="DQ125" s="829" t="s">
        <v>205</v>
      </c>
      <c r="DR125" s="829"/>
      <c r="DS125" s="829"/>
      <c r="DT125" s="829"/>
      <c r="DU125" s="829"/>
      <c r="DV125" s="830" t="s">
        <v>205</v>
      </c>
      <c r="DW125" s="830"/>
      <c r="DX125" s="830"/>
      <c r="DY125" s="830"/>
      <c r="DZ125" s="831"/>
    </row>
    <row r="126" spans="1:130" s="48" customFormat="1" ht="26.25" customHeight="1" x14ac:dyDescent="0.15">
      <c r="A126" s="714"/>
      <c r="B126" s="715"/>
      <c r="C126" s="799" t="s">
        <v>494</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23" t="s">
        <v>205</v>
      </c>
      <c r="AB126" s="724"/>
      <c r="AC126" s="724"/>
      <c r="AD126" s="724"/>
      <c r="AE126" s="725"/>
      <c r="AF126" s="726" t="s">
        <v>205</v>
      </c>
      <c r="AG126" s="724"/>
      <c r="AH126" s="724"/>
      <c r="AI126" s="724"/>
      <c r="AJ126" s="725"/>
      <c r="AK126" s="726" t="s">
        <v>205</v>
      </c>
      <c r="AL126" s="724"/>
      <c r="AM126" s="724"/>
      <c r="AN126" s="724"/>
      <c r="AO126" s="725"/>
      <c r="AP126" s="800" t="s">
        <v>205</v>
      </c>
      <c r="AQ126" s="801"/>
      <c r="AR126" s="801"/>
      <c r="AS126" s="801"/>
      <c r="AT126" s="80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93"/>
      <c r="CL126" s="794"/>
      <c r="CM126" s="794"/>
      <c r="CN126" s="794"/>
      <c r="CO126" s="795"/>
      <c r="CP126" s="799" t="s">
        <v>431</v>
      </c>
      <c r="CQ126" s="735"/>
      <c r="CR126" s="735"/>
      <c r="CS126" s="735"/>
      <c r="CT126" s="735"/>
      <c r="CU126" s="735"/>
      <c r="CV126" s="735"/>
      <c r="CW126" s="735"/>
      <c r="CX126" s="735"/>
      <c r="CY126" s="735"/>
      <c r="CZ126" s="735"/>
      <c r="DA126" s="735"/>
      <c r="DB126" s="735"/>
      <c r="DC126" s="735"/>
      <c r="DD126" s="735"/>
      <c r="DE126" s="735"/>
      <c r="DF126" s="736"/>
      <c r="DG126" s="803" t="s">
        <v>205</v>
      </c>
      <c r="DH126" s="804"/>
      <c r="DI126" s="804"/>
      <c r="DJ126" s="804"/>
      <c r="DK126" s="804"/>
      <c r="DL126" s="804" t="s">
        <v>205</v>
      </c>
      <c r="DM126" s="804"/>
      <c r="DN126" s="804"/>
      <c r="DO126" s="804"/>
      <c r="DP126" s="804"/>
      <c r="DQ126" s="804" t="s">
        <v>205</v>
      </c>
      <c r="DR126" s="804"/>
      <c r="DS126" s="804"/>
      <c r="DT126" s="804"/>
      <c r="DU126" s="804"/>
      <c r="DV126" s="805" t="s">
        <v>205</v>
      </c>
      <c r="DW126" s="805"/>
      <c r="DX126" s="805"/>
      <c r="DY126" s="805"/>
      <c r="DZ126" s="806"/>
    </row>
    <row r="127" spans="1:130" s="48" customFormat="1" ht="26.25" customHeight="1" x14ac:dyDescent="0.15">
      <c r="A127" s="716"/>
      <c r="B127" s="717"/>
      <c r="C127" s="807" t="s">
        <v>78</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23" t="s">
        <v>205</v>
      </c>
      <c r="AB127" s="724"/>
      <c r="AC127" s="724"/>
      <c r="AD127" s="724"/>
      <c r="AE127" s="725"/>
      <c r="AF127" s="726" t="s">
        <v>205</v>
      </c>
      <c r="AG127" s="724"/>
      <c r="AH127" s="724"/>
      <c r="AI127" s="724"/>
      <c r="AJ127" s="725"/>
      <c r="AK127" s="726" t="s">
        <v>205</v>
      </c>
      <c r="AL127" s="724"/>
      <c r="AM127" s="724"/>
      <c r="AN127" s="724"/>
      <c r="AO127" s="725"/>
      <c r="AP127" s="800" t="s">
        <v>205</v>
      </c>
      <c r="AQ127" s="801"/>
      <c r="AR127" s="801"/>
      <c r="AS127" s="801"/>
      <c r="AT127" s="802"/>
      <c r="AU127" s="56"/>
      <c r="AV127" s="56"/>
      <c r="AW127" s="56"/>
      <c r="AX127" s="810" t="s">
        <v>502</v>
      </c>
      <c r="AY127" s="811"/>
      <c r="AZ127" s="811"/>
      <c r="BA127" s="811"/>
      <c r="BB127" s="811"/>
      <c r="BC127" s="811"/>
      <c r="BD127" s="811"/>
      <c r="BE127" s="812"/>
      <c r="BF127" s="813" t="s">
        <v>456</v>
      </c>
      <c r="BG127" s="811"/>
      <c r="BH127" s="811"/>
      <c r="BI127" s="811"/>
      <c r="BJ127" s="811"/>
      <c r="BK127" s="811"/>
      <c r="BL127" s="812"/>
      <c r="BM127" s="813" t="s">
        <v>432</v>
      </c>
      <c r="BN127" s="811"/>
      <c r="BO127" s="811"/>
      <c r="BP127" s="811"/>
      <c r="BQ127" s="811"/>
      <c r="BR127" s="811"/>
      <c r="BS127" s="812"/>
      <c r="BT127" s="813" t="s">
        <v>419</v>
      </c>
      <c r="BU127" s="811"/>
      <c r="BV127" s="811"/>
      <c r="BW127" s="811"/>
      <c r="BX127" s="811"/>
      <c r="BY127" s="811"/>
      <c r="BZ127" s="814"/>
      <c r="CA127" s="56"/>
      <c r="CB127" s="56"/>
      <c r="CC127" s="56"/>
      <c r="CD127" s="74"/>
      <c r="CE127" s="74"/>
      <c r="CF127" s="74"/>
      <c r="CG127" s="56"/>
      <c r="CH127" s="56"/>
      <c r="CI127" s="56"/>
      <c r="CJ127" s="75"/>
      <c r="CK127" s="793"/>
      <c r="CL127" s="794"/>
      <c r="CM127" s="794"/>
      <c r="CN127" s="794"/>
      <c r="CO127" s="795"/>
      <c r="CP127" s="799" t="s">
        <v>427</v>
      </c>
      <c r="CQ127" s="735"/>
      <c r="CR127" s="735"/>
      <c r="CS127" s="735"/>
      <c r="CT127" s="735"/>
      <c r="CU127" s="735"/>
      <c r="CV127" s="735"/>
      <c r="CW127" s="735"/>
      <c r="CX127" s="735"/>
      <c r="CY127" s="735"/>
      <c r="CZ127" s="735"/>
      <c r="DA127" s="735"/>
      <c r="DB127" s="735"/>
      <c r="DC127" s="735"/>
      <c r="DD127" s="735"/>
      <c r="DE127" s="735"/>
      <c r="DF127" s="736"/>
      <c r="DG127" s="803" t="s">
        <v>205</v>
      </c>
      <c r="DH127" s="804"/>
      <c r="DI127" s="804"/>
      <c r="DJ127" s="804"/>
      <c r="DK127" s="804"/>
      <c r="DL127" s="804" t="s">
        <v>205</v>
      </c>
      <c r="DM127" s="804"/>
      <c r="DN127" s="804"/>
      <c r="DO127" s="804"/>
      <c r="DP127" s="804"/>
      <c r="DQ127" s="804" t="s">
        <v>205</v>
      </c>
      <c r="DR127" s="804"/>
      <c r="DS127" s="804"/>
      <c r="DT127" s="804"/>
      <c r="DU127" s="804"/>
      <c r="DV127" s="805" t="s">
        <v>205</v>
      </c>
      <c r="DW127" s="805"/>
      <c r="DX127" s="805"/>
      <c r="DY127" s="805"/>
      <c r="DZ127" s="806"/>
    </row>
    <row r="128" spans="1:130" s="48" customFormat="1" ht="26.25" customHeight="1" x14ac:dyDescent="0.15">
      <c r="A128" s="763" t="s">
        <v>503</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5</v>
      </c>
      <c r="X128" s="765"/>
      <c r="Y128" s="765"/>
      <c r="Z128" s="766"/>
      <c r="AA128" s="767">
        <v>26123</v>
      </c>
      <c r="AB128" s="768"/>
      <c r="AC128" s="768"/>
      <c r="AD128" s="768"/>
      <c r="AE128" s="769"/>
      <c r="AF128" s="770">
        <v>22058</v>
      </c>
      <c r="AG128" s="768"/>
      <c r="AH128" s="768"/>
      <c r="AI128" s="768"/>
      <c r="AJ128" s="769"/>
      <c r="AK128" s="770">
        <v>22058</v>
      </c>
      <c r="AL128" s="768"/>
      <c r="AM128" s="768"/>
      <c r="AN128" s="768"/>
      <c r="AO128" s="769"/>
      <c r="AP128" s="771"/>
      <c r="AQ128" s="772"/>
      <c r="AR128" s="772"/>
      <c r="AS128" s="772"/>
      <c r="AT128" s="773"/>
      <c r="AU128" s="56"/>
      <c r="AV128" s="56"/>
      <c r="AW128" s="56"/>
      <c r="AX128" s="774" t="s">
        <v>314</v>
      </c>
      <c r="AY128" s="775"/>
      <c r="AZ128" s="775"/>
      <c r="BA128" s="775"/>
      <c r="BB128" s="775"/>
      <c r="BC128" s="775"/>
      <c r="BD128" s="775"/>
      <c r="BE128" s="776"/>
      <c r="BF128" s="777" t="s">
        <v>205</v>
      </c>
      <c r="BG128" s="778"/>
      <c r="BH128" s="778"/>
      <c r="BI128" s="778"/>
      <c r="BJ128" s="778"/>
      <c r="BK128" s="778"/>
      <c r="BL128" s="779"/>
      <c r="BM128" s="777">
        <v>14.12</v>
      </c>
      <c r="BN128" s="778"/>
      <c r="BO128" s="778"/>
      <c r="BP128" s="778"/>
      <c r="BQ128" s="778"/>
      <c r="BR128" s="778"/>
      <c r="BS128" s="779"/>
      <c r="BT128" s="777">
        <v>20</v>
      </c>
      <c r="BU128" s="778"/>
      <c r="BV128" s="778"/>
      <c r="BW128" s="778"/>
      <c r="BX128" s="778"/>
      <c r="BY128" s="778"/>
      <c r="BZ128" s="780"/>
      <c r="CA128" s="74"/>
      <c r="CB128" s="74"/>
      <c r="CC128" s="74"/>
      <c r="CD128" s="74"/>
      <c r="CE128" s="74"/>
      <c r="CF128" s="74"/>
      <c r="CG128" s="56"/>
      <c r="CH128" s="56"/>
      <c r="CI128" s="56"/>
      <c r="CJ128" s="75"/>
      <c r="CK128" s="796"/>
      <c r="CL128" s="797"/>
      <c r="CM128" s="797"/>
      <c r="CN128" s="797"/>
      <c r="CO128" s="798"/>
      <c r="CP128" s="781" t="s">
        <v>412</v>
      </c>
      <c r="CQ128" s="755"/>
      <c r="CR128" s="755"/>
      <c r="CS128" s="755"/>
      <c r="CT128" s="755"/>
      <c r="CU128" s="755"/>
      <c r="CV128" s="755"/>
      <c r="CW128" s="755"/>
      <c r="CX128" s="755"/>
      <c r="CY128" s="755"/>
      <c r="CZ128" s="755"/>
      <c r="DA128" s="755"/>
      <c r="DB128" s="755"/>
      <c r="DC128" s="755"/>
      <c r="DD128" s="755"/>
      <c r="DE128" s="755"/>
      <c r="DF128" s="756"/>
      <c r="DG128" s="782" t="s">
        <v>205</v>
      </c>
      <c r="DH128" s="783"/>
      <c r="DI128" s="783"/>
      <c r="DJ128" s="783"/>
      <c r="DK128" s="783"/>
      <c r="DL128" s="783" t="s">
        <v>205</v>
      </c>
      <c r="DM128" s="783"/>
      <c r="DN128" s="783"/>
      <c r="DO128" s="783"/>
      <c r="DP128" s="783"/>
      <c r="DQ128" s="783" t="s">
        <v>205</v>
      </c>
      <c r="DR128" s="783"/>
      <c r="DS128" s="783"/>
      <c r="DT128" s="783"/>
      <c r="DU128" s="783"/>
      <c r="DV128" s="784" t="s">
        <v>205</v>
      </c>
      <c r="DW128" s="784"/>
      <c r="DX128" s="784"/>
      <c r="DY128" s="784"/>
      <c r="DZ128" s="785"/>
    </row>
    <row r="129" spans="1:131" s="48" customFormat="1" ht="26.25" customHeight="1" x14ac:dyDescent="0.15">
      <c r="A129" s="718" t="s">
        <v>178</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241</v>
      </c>
      <c r="X129" s="721"/>
      <c r="Y129" s="721"/>
      <c r="Z129" s="722"/>
      <c r="AA129" s="723">
        <v>7103325</v>
      </c>
      <c r="AB129" s="724"/>
      <c r="AC129" s="724"/>
      <c r="AD129" s="724"/>
      <c r="AE129" s="725"/>
      <c r="AF129" s="726">
        <v>6841550</v>
      </c>
      <c r="AG129" s="724"/>
      <c r="AH129" s="724"/>
      <c r="AI129" s="724"/>
      <c r="AJ129" s="725"/>
      <c r="AK129" s="726">
        <v>6787382</v>
      </c>
      <c r="AL129" s="724"/>
      <c r="AM129" s="724"/>
      <c r="AN129" s="724"/>
      <c r="AO129" s="725"/>
      <c r="AP129" s="727"/>
      <c r="AQ129" s="728"/>
      <c r="AR129" s="728"/>
      <c r="AS129" s="728"/>
      <c r="AT129" s="729"/>
      <c r="AU129" s="67"/>
      <c r="AV129" s="67"/>
      <c r="AW129" s="67"/>
      <c r="AX129" s="737" t="s">
        <v>116</v>
      </c>
      <c r="AY129" s="735"/>
      <c r="AZ129" s="735"/>
      <c r="BA129" s="735"/>
      <c r="BB129" s="735"/>
      <c r="BC129" s="735"/>
      <c r="BD129" s="735"/>
      <c r="BE129" s="736"/>
      <c r="BF129" s="786" t="s">
        <v>205</v>
      </c>
      <c r="BG129" s="787"/>
      <c r="BH129" s="787"/>
      <c r="BI129" s="787"/>
      <c r="BJ129" s="787"/>
      <c r="BK129" s="787"/>
      <c r="BL129" s="788"/>
      <c r="BM129" s="786">
        <v>19.12</v>
      </c>
      <c r="BN129" s="787"/>
      <c r="BO129" s="787"/>
      <c r="BP129" s="787"/>
      <c r="BQ129" s="787"/>
      <c r="BR129" s="787"/>
      <c r="BS129" s="788"/>
      <c r="BT129" s="786">
        <v>30</v>
      </c>
      <c r="BU129" s="787"/>
      <c r="BV129" s="787"/>
      <c r="BW129" s="787"/>
      <c r="BX129" s="787"/>
      <c r="BY129" s="787"/>
      <c r="BZ129" s="78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8" t="s">
        <v>504</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505</v>
      </c>
      <c r="X130" s="721"/>
      <c r="Y130" s="721"/>
      <c r="Z130" s="722"/>
      <c r="AA130" s="723">
        <v>1500319</v>
      </c>
      <c r="AB130" s="724"/>
      <c r="AC130" s="724"/>
      <c r="AD130" s="724"/>
      <c r="AE130" s="725"/>
      <c r="AF130" s="726">
        <v>1497350</v>
      </c>
      <c r="AG130" s="724"/>
      <c r="AH130" s="724"/>
      <c r="AI130" s="724"/>
      <c r="AJ130" s="725"/>
      <c r="AK130" s="726">
        <v>1447975</v>
      </c>
      <c r="AL130" s="724"/>
      <c r="AM130" s="724"/>
      <c r="AN130" s="724"/>
      <c r="AO130" s="725"/>
      <c r="AP130" s="727"/>
      <c r="AQ130" s="728"/>
      <c r="AR130" s="728"/>
      <c r="AS130" s="728"/>
      <c r="AT130" s="729"/>
      <c r="AU130" s="67"/>
      <c r="AV130" s="67"/>
      <c r="AW130" s="67"/>
      <c r="AX130" s="737" t="s">
        <v>445</v>
      </c>
      <c r="AY130" s="735"/>
      <c r="AZ130" s="735"/>
      <c r="BA130" s="735"/>
      <c r="BB130" s="735"/>
      <c r="BC130" s="735"/>
      <c r="BD130" s="735"/>
      <c r="BE130" s="736"/>
      <c r="BF130" s="738">
        <v>15.8</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180</v>
      </c>
      <c r="X131" s="745"/>
      <c r="Y131" s="745"/>
      <c r="Z131" s="746"/>
      <c r="AA131" s="747">
        <v>5603006</v>
      </c>
      <c r="AB131" s="748"/>
      <c r="AC131" s="748"/>
      <c r="AD131" s="748"/>
      <c r="AE131" s="749"/>
      <c r="AF131" s="750">
        <v>5344200</v>
      </c>
      <c r="AG131" s="748"/>
      <c r="AH131" s="748"/>
      <c r="AI131" s="748"/>
      <c r="AJ131" s="749"/>
      <c r="AK131" s="750">
        <v>5339407</v>
      </c>
      <c r="AL131" s="748"/>
      <c r="AM131" s="748"/>
      <c r="AN131" s="748"/>
      <c r="AO131" s="749"/>
      <c r="AP131" s="751"/>
      <c r="AQ131" s="752"/>
      <c r="AR131" s="752"/>
      <c r="AS131" s="752"/>
      <c r="AT131" s="753"/>
      <c r="AU131" s="67"/>
      <c r="AV131" s="67"/>
      <c r="AW131" s="67"/>
      <c r="AX131" s="754" t="s">
        <v>61</v>
      </c>
      <c r="AY131" s="755"/>
      <c r="AZ131" s="755"/>
      <c r="BA131" s="755"/>
      <c r="BB131" s="755"/>
      <c r="BC131" s="755"/>
      <c r="BD131" s="755"/>
      <c r="BE131" s="756"/>
      <c r="BF131" s="757">
        <v>66.599999999999994</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8" t="s">
        <v>30</v>
      </c>
      <c r="B132" s="709"/>
      <c r="C132" s="709"/>
      <c r="D132" s="709"/>
      <c r="E132" s="709"/>
      <c r="F132" s="709"/>
      <c r="G132" s="709"/>
      <c r="H132" s="709"/>
      <c r="I132" s="709"/>
      <c r="J132" s="709"/>
      <c r="K132" s="709"/>
      <c r="L132" s="709"/>
      <c r="M132" s="709"/>
      <c r="N132" s="709"/>
      <c r="O132" s="709"/>
      <c r="P132" s="709"/>
      <c r="Q132" s="709"/>
      <c r="R132" s="709"/>
      <c r="S132" s="709"/>
      <c r="T132" s="709"/>
      <c r="U132" s="709"/>
      <c r="V132" s="683" t="s">
        <v>506</v>
      </c>
      <c r="W132" s="683"/>
      <c r="X132" s="683"/>
      <c r="Y132" s="683"/>
      <c r="Z132" s="684"/>
      <c r="AA132" s="685">
        <v>16.302552590000001</v>
      </c>
      <c r="AB132" s="686"/>
      <c r="AC132" s="686"/>
      <c r="AD132" s="686"/>
      <c r="AE132" s="687"/>
      <c r="AF132" s="688">
        <v>15.752142510000001</v>
      </c>
      <c r="AG132" s="686"/>
      <c r="AH132" s="686"/>
      <c r="AI132" s="686"/>
      <c r="AJ132" s="687"/>
      <c r="AK132" s="688">
        <v>15.638028719999999</v>
      </c>
      <c r="AL132" s="686"/>
      <c r="AM132" s="686"/>
      <c r="AN132" s="686"/>
      <c r="AO132" s="687"/>
      <c r="AP132" s="689"/>
      <c r="AQ132" s="690"/>
      <c r="AR132" s="690"/>
      <c r="AS132" s="690"/>
      <c r="AT132" s="69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692" t="s">
        <v>86</v>
      </c>
      <c r="W133" s="692"/>
      <c r="X133" s="692"/>
      <c r="Y133" s="692"/>
      <c r="Z133" s="693"/>
      <c r="AA133" s="694">
        <v>16.8</v>
      </c>
      <c r="AB133" s="695"/>
      <c r="AC133" s="695"/>
      <c r="AD133" s="695"/>
      <c r="AE133" s="696"/>
      <c r="AF133" s="694">
        <v>16.100000000000001</v>
      </c>
      <c r="AG133" s="695"/>
      <c r="AH133" s="695"/>
      <c r="AI133" s="695"/>
      <c r="AJ133" s="696"/>
      <c r="AK133" s="694">
        <v>15.8</v>
      </c>
      <c r="AL133" s="695"/>
      <c r="AM133" s="695"/>
      <c r="AN133" s="695"/>
      <c r="AO133" s="696"/>
      <c r="AP133" s="697"/>
      <c r="AQ133" s="698"/>
      <c r="AR133" s="698"/>
      <c r="AS133" s="698"/>
      <c r="AT133" s="69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j37V8vsWgzzshxqzsCm320Jw7zSjW533lHcIN4SUA2AahfPEPFp1kpjg2NSt9Hfv9gg9zzZpNyoqnivFLZGTNQ==" saltValue="43wyXwJ3qFheYrK/DaTs/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99</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fOlf2l+NVaa2CcWFmLCGliSYjTThTPbmpbpfNgrSOnlx2sBjVXWo6PqnV5CYhTxw2Ydg6Cf5aRoHQJUnpwm86A==" saltValue="5+VnJYCi6u6xXk1r0+Qls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EtlTKwqOe8l+20+DzahZwi9RqdKyh2eA9w5toXVbC4boDz9+OoK5C1YpcMSXWZbgCeJhOy4wAq/w0HI08Wcg==" saltValue="0B07hBDOJmbCqfe3mYT/R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87</v>
      </c>
      <c r="AP7" s="127"/>
      <c r="AQ7" s="138" t="s">
        <v>508</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509</v>
      </c>
      <c r="AQ8" s="139" t="s">
        <v>510</v>
      </c>
      <c r="AR8" s="153" t="s">
        <v>511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512</v>
      </c>
      <c r="AL9" s="1007"/>
      <c r="AM9" s="1007"/>
      <c r="AN9" s="1008"/>
      <c r="AO9" s="117">
        <v>2035630</v>
      </c>
      <c r="AP9" s="117">
        <v>159757</v>
      </c>
      <c r="AQ9" s="140">
        <v>109056</v>
      </c>
      <c r="AR9" s="154">
        <v>46.5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212</v>
      </c>
      <c r="AL10" s="1007"/>
      <c r="AM10" s="1007"/>
      <c r="AN10" s="1008"/>
      <c r="AO10" s="118">
        <v>256217</v>
      </c>
      <c r="AP10" s="118">
        <v>20108</v>
      </c>
      <c r="AQ10" s="141">
        <v>18467</v>
      </c>
      <c r="AR10" s="155">
        <v>8.9</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410</v>
      </c>
      <c r="AL11" s="1007"/>
      <c r="AM11" s="1007"/>
      <c r="AN11" s="1008"/>
      <c r="AO11" s="118" t="s">
        <v>205</v>
      </c>
      <c r="AP11" s="118" t="s">
        <v>205</v>
      </c>
      <c r="AQ11" s="141">
        <v>875</v>
      </c>
      <c r="AR11" s="155" t="s">
        <v>205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135</v>
      </c>
      <c r="AL12" s="1007"/>
      <c r="AM12" s="1007"/>
      <c r="AN12" s="1008"/>
      <c r="AO12" s="118" t="s">
        <v>205</v>
      </c>
      <c r="AP12" s="118" t="s">
        <v>205</v>
      </c>
      <c r="AQ12" s="141" t="s">
        <v>205</v>
      </c>
      <c r="AR12" s="155" t="s">
        <v>205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513</v>
      </c>
      <c r="AL13" s="1007"/>
      <c r="AM13" s="1007"/>
      <c r="AN13" s="1008"/>
      <c r="AO13" s="118">
        <v>95080</v>
      </c>
      <c r="AP13" s="118">
        <v>7462</v>
      </c>
      <c r="AQ13" s="141">
        <v>4658</v>
      </c>
      <c r="AR13" s="155">
        <v>60.2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514</v>
      </c>
      <c r="AL14" s="1007"/>
      <c r="AM14" s="1007"/>
      <c r="AN14" s="1008"/>
      <c r="AO14" s="118">
        <v>12812</v>
      </c>
      <c r="AP14" s="118">
        <v>1005</v>
      </c>
      <c r="AQ14" s="141">
        <v>1950</v>
      </c>
      <c r="AR14" s="155">
        <v>-48.5</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316</v>
      </c>
      <c r="AL15" s="1010"/>
      <c r="AM15" s="1010"/>
      <c r="AN15" s="1011"/>
      <c r="AO15" s="118">
        <v>-126974</v>
      </c>
      <c r="AP15" s="118">
        <v>-9965</v>
      </c>
      <c r="AQ15" s="141">
        <v>-7086</v>
      </c>
      <c r="AR15" s="155">
        <v>40.6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279</v>
      </c>
      <c r="AL16" s="1010"/>
      <c r="AM16" s="1010"/>
      <c r="AN16" s="1011"/>
      <c r="AO16" s="118">
        <v>2272765</v>
      </c>
      <c r="AP16" s="118">
        <v>178368</v>
      </c>
      <c r="AQ16" s="141">
        <v>127919</v>
      </c>
      <c r="AR16" s="155">
        <v>39.4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515</v>
      </c>
      <c r="AP20" s="129" t="s">
        <v>341</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516</v>
      </c>
      <c r="AL21" s="1013"/>
      <c r="AM21" s="1013"/>
      <c r="AN21" s="1014"/>
      <c r="AO21" s="120">
        <v>15.15</v>
      </c>
      <c r="AP21" s="130">
        <v>10.82</v>
      </c>
      <c r="AQ21" s="143">
        <v>4.33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517</v>
      </c>
      <c r="AL22" s="1013"/>
      <c r="AM22" s="1013"/>
      <c r="AN22" s="1014"/>
      <c r="AO22" s="121">
        <v>93.5</v>
      </c>
      <c r="AP22" s="131">
        <v>96.9</v>
      </c>
      <c r="AQ22" s="144">
        <v>-3.4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518</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269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87</v>
      </c>
      <c r="AP30" s="127"/>
      <c r="AQ30" s="138" t="s">
        <v>508</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509</v>
      </c>
      <c r="AQ31" s="139" t="s">
        <v>510</v>
      </c>
      <c r="AR31" s="153" t="s">
        <v>511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519</v>
      </c>
      <c r="AL32" s="1000"/>
      <c r="AM32" s="1000"/>
      <c r="AN32" s="1001"/>
      <c r="AO32" s="118">
        <v>1339189</v>
      </c>
      <c r="AP32" s="118">
        <v>105100</v>
      </c>
      <c r="AQ32" s="145">
        <v>61308</v>
      </c>
      <c r="AR32" s="155">
        <v>71.400000000000006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520</v>
      </c>
      <c r="AL33" s="1000"/>
      <c r="AM33" s="1000"/>
      <c r="AN33" s="1001"/>
      <c r="AO33" s="118" t="s">
        <v>205</v>
      </c>
      <c r="AP33" s="118" t="s">
        <v>205</v>
      </c>
      <c r="AQ33" s="145" t="s">
        <v>205</v>
      </c>
      <c r="AR33" s="155" t="s">
        <v>205</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521</v>
      </c>
      <c r="AL34" s="1000"/>
      <c r="AM34" s="1000"/>
      <c r="AN34" s="1001"/>
      <c r="AO34" s="118" t="s">
        <v>205</v>
      </c>
      <c r="AP34" s="118" t="s">
        <v>205</v>
      </c>
      <c r="AQ34" s="145" t="s">
        <v>205</v>
      </c>
      <c r="AR34" s="155" t="s">
        <v>205</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522</v>
      </c>
      <c r="AL35" s="1000"/>
      <c r="AM35" s="1000"/>
      <c r="AN35" s="1001"/>
      <c r="AO35" s="118">
        <v>946751</v>
      </c>
      <c r="AP35" s="118">
        <v>74302</v>
      </c>
      <c r="AQ35" s="145">
        <v>22520</v>
      </c>
      <c r="AR35" s="155">
        <v>229.9</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v>19071</v>
      </c>
      <c r="AP36" s="118">
        <v>1497</v>
      </c>
      <c r="AQ36" s="145">
        <v>5045</v>
      </c>
      <c r="AR36" s="155">
        <v>-70.3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354</v>
      </c>
      <c r="AL37" s="1000"/>
      <c r="AM37" s="1000"/>
      <c r="AN37" s="1001"/>
      <c r="AO37" s="118" t="s">
        <v>205</v>
      </c>
      <c r="AP37" s="118" t="s">
        <v>205</v>
      </c>
      <c r="AQ37" s="145">
        <v>526</v>
      </c>
      <c r="AR37" s="155" t="s">
        <v>205</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524</v>
      </c>
      <c r="AL38" s="1003"/>
      <c r="AM38" s="1003"/>
      <c r="AN38" s="1004"/>
      <c r="AO38" s="122" t="s">
        <v>205</v>
      </c>
      <c r="AP38" s="122" t="s">
        <v>205</v>
      </c>
      <c r="AQ38" s="146">
        <v>11</v>
      </c>
      <c r="AR38" s="144" t="s">
        <v>205</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84</v>
      </c>
      <c r="AL39" s="1003"/>
      <c r="AM39" s="1003"/>
      <c r="AN39" s="1004"/>
      <c r="AO39" s="118">
        <v>-22058</v>
      </c>
      <c r="AP39" s="118">
        <v>-1731</v>
      </c>
      <c r="AQ39" s="145">
        <v>-1559</v>
      </c>
      <c r="AR39" s="155">
        <v>11</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525</v>
      </c>
      <c r="AL40" s="1000"/>
      <c r="AM40" s="1000"/>
      <c r="AN40" s="1001"/>
      <c r="AO40" s="118">
        <v>-1447975</v>
      </c>
      <c r="AP40" s="118">
        <v>-113638</v>
      </c>
      <c r="AQ40" s="145">
        <v>-58872</v>
      </c>
      <c r="AR40" s="155">
        <v>93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397</v>
      </c>
      <c r="AL41" s="990"/>
      <c r="AM41" s="990"/>
      <c r="AN41" s="991"/>
      <c r="AO41" s="118">
        <v>834978</v>
      </c>
      <c r="AP41" s="118">
        <v>65530</v>
      </c>
      <c r="AQ41" s="145">
        <v>28979</v>
      </c>
      <c r="AR41" s="155">
        <v>126.1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87</v>
      </c>
      <c r="AN49" s="992" t="s">
        <v>457</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499</v>
      </c>
      <c r="AO50" s="124" t="s">
        <v>500</v>
      </c>
      <c r="AP50" s="135" t="s">
        <v>527</v>
      </c>
      <c r="AQ50" s="148" t="s">
        <v>391</v>
      </c>
      <c r="AR50" s="158" t="s">
        <v>528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529</v>
      </c>
      <c r="AL51" s="103"/>
      <c r="AM51" s="108">
        <v>1436328</v>
      </c>
      <c r="AN51" s="115">
        <v>103125</v>
      </c>
      <c r="AO51" s="125">
        <v>-6.6</v>
      </c>
      <c r="AP51" s="136">
        <v>93492</v>
      </c>
      <c r="AQ51" s="149">
        <v>-13.6</v>
      </c>
      <c r="AR51" s="159">
        <v>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166</v>
      </c>
      <c r="AM52" s="109">
        <v>1048547</v>
      </c>
      <c r="AN52" s="116">
        <v>75283</v>
      </c>
      <c r="AO52" s="126">
        <v>5.4</v>
      </c>
      <c r="AP52" s="137">
        <v>53316</v>
      </c>
      <c r="AQ52" s="150">
        <v>6</v>
      </c>
      <c r="AR52" s="160">
        <v>-0.6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488</v>
      </c>
      <c r="AL53" s="103"/>
      <c r="AM53" s="108">
        <v>2875878</v>
      </c>
      <c r="AN53" s="115">
        <v>211213</v>
      </c>
      <c r="AO53" s="125">
        <v>104.8</v>
      </c>
      <c r="AP53" s="136">
        <v>94796</v>
      </c>
      <c r="AQ53" s="149">
        <v>1.4</v>
      </c>
      <c r="AR53" s="159">
        <v>103.4</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166</v>
      </c>
      <c r="AM54" s="109">
        <v>1166458</v>
      </c>
      <c r="AN54" s="116">
        <v>85668</v>
      </c>
      <c r="AO54" s="126">
        <v>13.8</v>
      </c>
      <c r="AP54" s="137">
        <v>55781</v>
      </c>
      <c r="AQ54" s="150">
        <v>4.5999999999999996</v>
      </c>
      <c r="AR54" s="160">
        <v>9.1999999999999993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530</v>
      </c>
      <c r="AL55" s="103"/>
      <c r="AM55" s="108">
        <v>3190413</v>
      </c>
      <c r="AN55" s="115">
        <v>239520</v>
      </c>
      <c r="AO55" s="125">
        <v>13.4</v>
      </c>
      <c r="AP55" s="136">
        <v>85942</v>
      </c>
      <c r="AQ55" s="149">
        <v>-9.3000000000000007</v>
      </c>
      <c r="AR55" s="159">
        <v>22.7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166</v>
      </c>
      <c r="AM56" s="109">
        <v>1333095</v>
      </c>
      <c r="AN56" s="116">
        <v>100082</v>
      </c>
      <c r="AO56" s="126">
        <v>16.8</v>
      </c>
      <c r="AP56" s="137">
        <v>48630</v>
      </c>
      <c r="AQ56" s="150">
        <v>-12.8</v>
      </c>
      <c r="AR56" s="160">
        <v>29.6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1046706</v>
      </c>
      <c r="AN57" s="115">
        <v>80485</v>
      </c>
      <c r="AO57" s="125">
        <v>-66.400000000000006</v>
      </c>
      <c r="AP57" s="136">
        <v>95007</v>
      </c>
      <c r="AQ57" s="149">
        <v>10.5</v>
      </c>
      <c r="AR57" s="159">
        <v>-76.900000000000006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166</v>
      </c>
      <c r="AM58" s="109">
        <v>770425</v>
      </c>
      <c r="AN58" s="116">
        <v>59241</v>
      </c>
      <c r="AO58" s="126">
        <v>-40.799999999999997</v>
      </c>
      <c r="AP58" s="137">
        <v>48509</v>
      </c>
      <c r="AQ58" s="150">
        <v>-0.2</v>
      </c>
      <c r="AR58" s="160">
        <v>-40.6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531</v>
      </c>
      <c r="AL59" s="103"/>
      <c r="AM59" s="108">
        <v>857518</v>
      </c>
      <c r="AN59" s="115">
        <v>67299</v>
      </c>
      <c r="AO59" s="125">
        <v>-16.399999999999999</v>
      </c>
      <c r="AP59" s="136">
        <v>98176</v>
      </c>
      <c r="AQ59" s="149">
        <v>3.3</v>
      </c>
      <c r="AR59" s="159">
        <v>-19.7</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166</v>
      </c>
      <c r="AM60" s="109">
        <v>565569</v>
      </c>
      <c r="AN60" s="116">
        <v>44386</v>
      </c>
      <c r="AO60" s="126">
        <v>-25.1</v>
      </c>
      <c r="AP60" s="137">
        <v>58489</v>
      </c>
      <c r="AQ60" s="150">
        <v>20.6</v>
      </c>
      <c r="AR60" s="160">
        <v>-45.7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532</v>
      </c>
      <c r="AL61" s="106"/>
      <c r="AM61" s="108">
        <v>1881369</v>
      </c>
      <c r="AN61" s="115">
        <v>140328</v>
      </c>
      <c r="AO61" s="125">
        <v>5.8</v>
      </c>
      <c r="AP61" s="136">
        <v>93483</v>
      </c>
      <c r="AQ61" s="151">
        <v>-1.5</v>
      </c>
      <c r="AR61" s="159">
        <v>7.3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166</v>
      </c>
      <c r="AM62" s="109">
        <v>976819</v>
      </c>
      <c r="AN62" s="116">
        <v>72932</v>
      </c>
      <c r="AO62" s="126">
        <v>-6</v>
      </c>
      <c r="AP62" s="137">
        <v>52945</v>
      </c>
      <c r="AQ62" s="150">
        <v>3.6</v>
      </c>
      <c r="AR62" s="160">
        <v>-9.6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JA8VARi0sVhxCYTZRDeAuTZS4o6Hqh911GvYowcBA1Scq5sNHEHRKnj44lDGdQ/uzIVkRx08JeqC+fkrKtpKdw==" saltValue="ajQYQgUqJLg7siwOBEduv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99</v>
      </c>
    </row>
    <row r="120" spans="125:125" ht="13.5" hidden="1" customHeight="1" x14ac:dyDescent="0.15"/>
    <row r="121" spans="125:125" ht="13.5" hidden="1" customHeight="1" x14ac:dyDescent="0.15">
      <c r="DU121" s="78"/>
    </row>
  </sheetData>
  <sheetProtection algorithmName="SHA-512" hashValue="E3amvB5Af3A8fAiuFMmpZjN6DPBQc3PoL07KFXZS43Z4WAz2fRShdu3kOn6f06uN+HBq1dULGoRs/jcBtbgc8A==" saltValue="YJccUC/hSL1xMkj++3cWZ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99</v>
      </c>
    </row>
  </sheetData>
  <sheetProtection algorithmName="SHA-512" hashValue="YkoSmR9DSeTmpyjinuL6lNrGU8V6EzkFUFfGWdQs/ShCDemQRuDs4+Ot7OSS2oyQ3n20F6oZ5lazR03PL3miIw==" saltValue="A6PZmjk3I7vFoc5L1t7Lw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3</v>
      </c>
    </row>
    <row r="46" spans="2:10" ht="29.25" customHeight="1" x14ac:dyDescent="0.2">
      <c r="B46" s="167" t="s">
        <v>8</v>
      </c>
      <c r="C46" s="171"/>
      <c r="D46" s="171"/>
      <c r="E46" s="172" t="s">
        <v>19</v>
      </c>
      <c r="F46" s="173" t="s">
        <v>534</v>
      </c>
      <c r="G46" s="177" t="s">
        <v>535</v>
      </c>
      <c r="H46" s="177" t="s">
        <v>536</v>
      </c>
      <c r="I46" s="177" t="s">
        <v>537</v>
      </c>
      <c r="J46" s="182" t="s">
        <v>257</v>
      </c>
    </row>
    <row r="47" spans="2:10" ht="57.75" customHeight="1" x14ac:dyDescent="0.15">
      <c r="B47" s="168"/>
      <c r="C47" s="1015" t="s">
        <v>4</v>
      </c>
      <c r="D47" s="1015"/>
      <c r="E47" s="1016"/>
      <c r="F47" s="174">
        <v>21.63</v>
      </c>
      <c r="G47" s="178">
        <v>21.93</v>
      </c>
      <c r="H47" s="178">
        <v>22.39</v>
      </c>
      <c r="I47" s="178">
        <v>24.46</v>
      </c>
      <c r="J47" s="183">
        <v>26.37</v>
      </c>
    </row>
    <row r="48" spans="2:10" ht="57.75" customHeight="1" x14ac:dyDescent="0.15">
      <c r="B48" s="169"/>
      <c r="C48" s="1017" t="s">
        <v>10</v>
      </c>
      <c r="D48" s="1017"/>
      <c r="E48" s="1018"/>
      <c r="F48" s="175">
        <v>2.86</v>
      </c>
      <c r="G48" s="179">
        <v>2.14</v>
      </c>
      <c r="H48" s="179">
        <v>5.15</v>
      </c>
      <c r="I48" s="179">
        <v>3.4</v>
      </c>
      <c r="J48" s="184">
        <v>0.7</v>
      </c>
    </row>
    <row r="49" spans="2:10" ht="57.75" customHeight="1" x14ac:dyDescent="0.15">
      <c r="B49" s="170"/>
      <c r="C49" s="1019" t="s">
        <v>18</v>
      </c>
      <c r="D49" s="1019"/>
      <c r="E49" s="1020"/>
      <c r="F49" s="176">
        <v>9.64</v>
      </c>
      <c r="G49" s="180" t="s">
        <v>0</v>
      </c>
      <c r="H49" s="180">
        <v>7.02</v>
      </c>
      <c r="I49" s="180" t="s">
        <v>538</v>
      </c>
      <c r="J49" s="185">
        <v>1.89</v>
      </c>
    </row>
    <row r="50" spans="2:10" x14ac:dyDescent="0.15"/>
  </sheetData>
  <sheetProtection algorithmName="SHA-512" hashValue="1cK2OckGtIg7/vKe7vculnnVUq2hJyKDStYelzGeEw5qH/kav4BCM8mruFo3Xm2+KMHZ9Z/AXIKKjp37S23CSw==" saltValue="pDoG68bu34WNsbwVdm6sv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3</v>
      </c>
      <c r="K32" s="186"/>
      <c r="L32" s="186"/>
      <c r="M32" s="186"/>
      <c r="N32" s="186"/>
      <c r="O32" s="186"/>
      <c r="P32" s="186"/>
    </row>
    <row r="33" spans="1:16" ht="39" customHeight="1" x14ac:dyDescent="0.2">
      <c r="A33" s="186"/>
      <c r="B33" s="187" t="s">
        <v>15</v>
      </c>
      <c r="C33" s="193"/>
      <c r="D33" s="193"/>
      <c r="E33" s="195" t="s">
        <v>19</v>
      </c>
      <c r="F33" s="196" t="s">
        <v>534</v>
      </c>
      <c r="G33" s="201" t="s">
        <v>535</v>
      </c>
      <c r="H33" s="201" t="s">
        <v>536</v>
      </c>
      <c r="I33" s="201" t="s">
        <v>537</v>
      </c>
      <c r="J33" s="205" t="s">
        <v>257</v>
      </c>
      <c r="K33" s="186"/>
      <c r="L33" s="186"/>
      <c r="M33" s="186"/>
      <c r="N33" s="186"/>
      <c r="O33" s="186"/>
      <c r="P33" s="186"/>
    </row>
    <row r="34" spans="1:16" ht="39" customHeight="1" x14ac:dyDescent="0.15">
      <c r="A34" s="186"/>
      <c r="B34" s="188"/>
      <c r="C34" s="1025" t="s">
        <v>337</v>
      </c>
      <c r="D34" s="1025"/>
      <c r="E34" s="1026"/>
      <c r="F34" s="197">
        <v>4.62</v>
      </c>
      <c r="G34" s="202">
        <v>4.88</v>
      </c>
      <c r="H34" s="202">
        <v>5.59</v>
      </c>
      <c r="I34" s="202">
        <v>6.54</v>
      </c>
      <c r="J34" s="206">
        <v>6.83</v>
      </c>
      <c r="K34" s="186"/>
      <c r="L34" s="186"/>
      <c r="M34" s="186"/>
      <c r="N34" s="186"/>
      <c r="O34" s="186"/>
      <c r="P34" s="186"/>
    </row>
    <row r="35" spans="1:16" ht="39" customHeight="1" x14ac:dyDescent="0.15">
      <c r="A35" s="186"/>
      <c r="B35" s="189"/>
      <c r="C35" s="1021" t="s">
        <v>473</v>
      </c>
      <c r="D35" s="1021"/>
      <c r="E35" s="1022"/>
      <c r="F35" s="198">
        <v>2.37</v>
      </c>
      <c r="G35" s="203">
        <v>3.49</v>
      </c>
      <c r="H35" s="203">
        <v>3.47</v>
      </c>
      <c r="I35" s="203">
        <v>3.63</v>
      </c>
      <c r="J35" s="207">
        <v>2.4500000000000002</v>
      </c>
      <c r="K35" s="186"/>
      <c r="L35" s="186"/>
      <c r="M35" s="186"/>
      <c r="N35" s="186"/>
      <c r="O35" s="186"/>
      <c r="P35" s="186"/>
    </row>
    <row r="36" spans="1:16" ht="39" customHeight="1" x14ac:dyDescent="0.15">
      <c r="A36" s="186"/>
      <c r="B36" s="189"/>
      <c r="C36" s="1021" t="s">
        <v>47</v>
      </c>
      <c r="D36" s="1021"/>
      <c r="E36" s="1022"/>
      <c r="F36" s="198">
        <v>0</v>
      </c>
      <c r="G36" s="203">
        <v>0</v>
      </c>
      <c r="H36" s="203">
        <v>0</v>
      </c>
      <c r="I36" s="203">
        <v>0</v>
      </c>
      <c r="J36" s="207">
        <v>1.1000000000000001</v>
      </c>
      <c r="K36" s="186"/>
      <c r="L36" s="186"/>
      <c r="M36" s="186"/>
      <c r="N36" s="186"/>
      <c r="O36" s="186"/>
      <c r="P36" s="186"/>
    </row>
    <row r="37" spans="1:16" ht="39" customHeight="1" x14ac:dyDescent="0.15">
      <c r="A37" s="186"/>
      <c r="B37" s="189"/>
      <c r="C37" s="1021" t="s">
        <v>131</v>
      </c>
      <c r="D37" s="1021"/>
      <c r="E37" s="1022"/>
      <c r="F37" s="198">
        <v>0.28000000000000003</v>
      </c>
      <c r="G37" s="203">
        <v>0.42</v>
      </c>
      <c r="H37" s="203">
        <v>0.69</v>
      </c>
      <c r="I37" s="203">
        <v>1.1100000000000001</v>
      </c>
      <c r="J37" s="207">
        <v>0.74</v>
      </c>
      <c r="K37" s="186"/>
      <c r="L37" s="186"/>
      <c r="M37" s="186"/>
      <c r="N37" s="186"/>
      <c r="O37" s="186"/>
      <c r="P37" s="186"/>
    </row>
    <row r="38" spans="1:16" ht="39" customHeight="1" x14ac:dyDescent="0.15">
      <c r="A38" s="186"/>
      <c r="B38" s="189"/>
      <c r="C38" s="1021" t="s">
        <v>264</v>
      </c>
      <c r="D38" s="1021"/>
      <c r="E38" s="1022"/>
      <c r="F38" s="198">
        <v>2.85</v>
      </c>
      <c r="G38" s="203">
        <v>2.13</v>
      </c>
      <c r="H38" s="203">
        <v>5.14</v>
      </c>
      <c r="I38" s="203">
        <v>3.39</v>
      </c>
      <c r="J38" s="207">
        <v>0.69</v>
      </c>
      <c r="K38" s="186"/>
      <c r="L38" s="186"/>
      <c r="M38" s="186"/>
      <c r="N38" s="186"/>
      <c r="O38" s="186"/>
      <c r="P38" s="186"/>
    </row>
    <row r="39" spans="1:16" ht="39" customHeight="1" x14ac:dyDescent="0.15">
      <c r="A39" s="186"/>
      <c r="B39" s="189"/>
      <c r="C39" s="1021" t="s">
        <v>229</v>
      </c>
      <c r="D39" s="1021"/>
      <c r="E39" s="1022"/>
      <c r="F39" s="198">
        <v>0.03</v>
      </c>
      <c r="G39" s="203">
        <v>0.04</v>
      </c>
      <c r="H39" s="203">
        <v>0.04</v>
      </c>
      <c r="I39" s="203">
        <v>7.0000000000000007E-2</v>
      </c>
      <c r="J39" s="207">
        <v>0.06</v>
      </c>
      <c r="K39" s="186"/>
      <c r="L39" s="186"/>
      <c r="M39" s="186"/>
      <c r="N39" s="186"/>
      <c r="O39" s="186"/>
      <c r="P39" s="186"/>
    </row>
    <row r="40" spans="1:16" ht="39" customHeight="1" x14ac:dyDescent="0.15">
      <c r="A40" s="186"/>
      <c r="B40" s="189"/>
      <c r="C40" s="1021" t="s">
        <v>470</v>
      </c>
      <c r="D40" s="1021"/>
      <c r="E40" s="1022"/>
      <c r="F40" s="198">
        <v>0.02</v>
      </c>
      <c r="G40" s="203">
        <v>0.23</v>
      </c>
      <c r="H40" s="203">
        <v>0.4</v>
      </c>
      <c r="I40" s="203">
        <v>0.04</v>
      </c>
      <c r="J40" s="207">
        <v>0.06</v>
      </c>
      <c r="K40" s="186"/>
      <c r="L40" s="186"/>
      <c r="M40" s="186"/>
      <c r="N40" s="186"/>
      <c r="O40" s="186"/>
      <c r="P40" s="186"/>
    </row>
    <row r="41" spans="1:16" ht="39" customHeight="1" x14ac:dyDescent="0.15">
      <c r="A41" s="186"/>
      <c r="B41" s="189"/>
      <c r="C41" s="1021" t="s">
        <v>471</v>
      </c>
      <c r="D41" s="1021"/>
      <c r="E41" s="1022"/>
      <c r="F41" s="198">
        <v>0.04</v>
      </c>
      <c r="G41" s="203">
        <v>0.04</v>
      </c>
      <c r="H41" s="203">
        <v>0.04</v>
      </c>
      <c r="I41" s="203">
        <v>0.04</v>
      </c>
      <c r="J41" s="207">
        <v>0.05</v>
      </c>
      <c r="K41" s="186"/>
      <c r="L41" s="186"/>
      <c r="M41" s="186"/>
      <c r="N41" s="186"/>
      <c r="O41" s="186"/>
      <c r="P41" s="186"/>
    </row>
    <row r="42" spans="1:16" ht="39" customHeight="1" x14ac:dyDescent="0.15">
      <c r="A42" s="186"/>
      <c r="B42" s="190"/>
      <c r="C42" s="1021" t="s">
        <v>539</v>
      </c>
      <c r="D42" s="1021"/>
      <c r="E42" s="1022"/>
      <c r="F42" s="198" t="s">
        <v>205</v>
      </c>
      <c r="G42" s="203" t="s">
        <v>205</v>
      </c>
      <c r="H42" s="203" t="s">
        <v>205</v>
      </c>
      <c r="I42" s="203" t="s">
        <v>205</v>
      </c>
      <c r="J42" s="207" t="s">
        <v>205</v>
      </c>
      <c r="K42" s="186"/>
      <c r="L42" s="186"/>
      <c r="M42" s="186"/>
      <c r="N42" s="186"/>
      <c r="O42" s="186"/>
      <c r="P42" s="186"/>
    </row>
    <row r="43" spans="1:16" ht="39" customHeight="1" x14ac:dyDescent="0.15">
      <c r="A43" s="186"/>
      <c r="B43" s="191"/>
      <c r="C43" s="1023" t="s">
        <v>495</v>
      </c>
      <c r="D43" s="1023"/>
      <c r="E43" s="1024"/>
      <c r="F43" s="199">
        <v>0.02</v>
      </c>
      <c r="G43" s="204">
        <v>0.03</v>
      </c>
      <c r="H43" s="204">
        <v>0.02</v>
      </c>
      <c r="I43" s="204">
        <v>0.02</v>
      </c>
      <c r="J43" s="208">
        <v>0.02</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7zCDLdnvaUf4O5VOQKf+SBiYjZaXXp5D/VW3KFg1OstBqxe3l7wC/oOlIX+uHgl32xLjLNPi59e2V2nOj9EEJw==" saltValue="T2DBpm+zGC6tVgg5ui6vX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19</v>
      </c>
      <c r="K44" s="228" t="s">
        <v>534</v>
      </c>
      <c r="L44" s="237" t="s">
        <v>535</v>
      </c>
      <c r="M44" s="237" t="s">
        <v>536</v>
      </c>
      <c r="N44" s="237" t="s">
        <v>537</v>
      </c>
      <c r="O44" s="246" t="s">
        <v>257</v>
      </c>
      <c r="P44" s="85"/>
      <c r="Q44" s="85"/>
      <c r="R44" s="85"/>
      <c r="S44" s="85"/>
      <c r="T44" s="85"/>
      <c r="U44" s="85"/>
    </row>
    <row r="45" spans="1:21" ht="30.75" customHeight="1" x14ac:dyDescent="0.15">
      <c r="A45" s="85"/>
      <c r="B45" s="1042" t="s">
        <v>28</v>
      </c>
      <c r="C45" s="1043"/>
      <c r="D45" s="218"/>
      <c r="E45" s="1056" t="s">
        <v>25</v>
      </c>
      <c r="F45" s="1056"/>
      <c r="G45" s="1056"/>
      <c r="H45" s="1056"/>
      <c r="I45" s="1056"/>
      <c r="J45" s="1057"/>
      <c r="K45" s="229">
        <v>1493</v>
      </c>
      <c r="L45" s="238">
        <v>1385</v>
      </c>
      <c r="M45" s="238">
        <v>1422</v>
      </c>
      <c r="N45" s="238">
        <v>1373</v>
      </c>
      <c r="O45" s="247">
        <v>1339</v>
      </c>
      <c r="P45" s="85"/>
      <c r="Q45" s="85"/>
      <c r="R45" s="85"/>
      <c r="S45" s="85"/>
      <c r="T45" s="85"/>
      <c r="U45" s="85"/>
    </row>
    <row r="46" spans="1:21" ht="30.75" customHeight="1" x14ac:dyDescent="0.15">
      <c r="A46" s="85"/>
      <c r="B46" s="1044"/>
      <c r="C46" s="1045"/>
      <c r="D46" s="219"/>
      <c r="E46" s="1048" t="s">
        <v>31</v>
      </c>
      <c r="F46" s="1048"/>
      <c r="G46" s="1048"/>
      <c r="H46" s="1048"/>
      <c r="I46" s="1048"/>
      <c r="J46" s="1049"/>
      <c r="K46" s="230" t="s">
        <v>205</v>
      </c>
      <c r="L46" s="239" t="s">
        <v>205</v>
      </c>
      <c r="M46" s="239" t="s">
        <v>205</v>
      </c>
      <c r="N46" s="239" t="s">
        <v>205</v>
      </c>
      <c r="O46" s="248" t="s">
        <v>205</v>
      </c>
      <c r="P46" s="85"/>
      <c r="Q46" s="85"/>
      <c r="R46" s="85"/>
      <c r="S46" s="85"/>
      <c r="T46" s="85"/>
      <c r="U46" s="85"/>
    </row>
    <row r="47" spans="1:21" ht="30.75" customHeight="1" x14ac:dyDescent="0.15">
      <c r="A47" s="85"/>
      <c r="B47" s="1044"/>
      <c r="C47" s="1045"/>
      <c r="D47" s="219"/>
      <c r="E47" s="1048" t="s">
        <v>34</v>
      </c>
      <c r="F47" s="1048"/>
      <c r="G47" s="1048"/>
      <c r="H47" s="1048"/>
      <c r="I47" s="1048"/>
      <c r="J47" s="1049"/>
      <c r="K47" s="230" t="s">
        <v>205</v>
      </c>
      <c r="L47" s="239" t="s">
        <v>205</v>
      </c>
      <c r="M47" s="239" t="s">
        <v>205</v>
      </c>
      <c r="N47" s="239" t="s">
        <v>205</v>
      </c>
      <c r="O47" s="248" t="s">
        <v>205</v>
      </c>
      <c r="P47" s="85"/>
      <c r="Q47" s="85"/>
      <c r="R47" s="85"/>
      <c r="S47" s="85"/>
      <c r="T47" s="85"/>
      <c r="U47" s="85"/>
    </row>
    <row r="48" spans="1:21" ht="30.75" customHeight="1" x14ac:dyDescent="0.15">
      <c r="A48" s="85"/>
      <c r="B48" s="1044"/>
      <c r="C48" s="1045"/>
      <c r="D48" s="219"/>
      <c r="E48" s="1048" t="s">
        <v>40</v>
      </c>
      <c r="F48" s="1048"/>
      <c r="G48" s="1048"/>
      <c r="H48" s="1048"/>
      <c r="I48" s="1048"/>
      <c r="J48" s="1049"/>
      <c r="K48" s="230">
        <v>1027</v>
      </c>
      <c r="L48" s="239">
        <v>1029</v>
      </c>
      <c r="M48" s="239">
        <v>1004</v>
      </c>
      <c r="N48" s="239">
        <v>973</v>
      </c>
      <c r="O48" s="248">
        <v>947</v>
      </c>
      <c r="P48" s="85"/>
      <c r="Q48" s="85"/>
      <c r="R48" s="85"/>
      <c r="S48" s="85"/>
      <c r="T48" s="85"/>
      <c r="U48" s="85"/>
    </row>
    <row r="49" spans="1:21" ht="30.75" customHeight="1" x14ac:dyDescent="0.15">
      <c r="A49" s="85"/>
      <c r="B49" s="1044"/>
      <c r="C49" s="1045"/>
      <c r="D49" s="219"/>
      <c r="E49" s="1048" t="s">
        <v>1</v>
      </c>
      <c r="F49" s="1048"/>
      <c r="G49" s="1048"/>
      <c r="H49" s="1048"/>
      <c r="I49" s="1048"/>
      <c r="J49" s="1049"/>
      <c r="K49" s="230">
        <v>22</v>
      </c>
      <c r="L49" s="239">
        <v>24</v>
      </c>
      <c r="M49" s="239">
        <v>14</v>
      </c>
      <c r="N49" s="239">
        <v>16</v>
      </c>
      <c r="O49" s="248">
        <v>19</v>
      </c>
      <c r="P49" s="85"/>
      <c r="Q49" s="85"/>
      <c r="R49" s="85"/>
      <c r="S49" s="85"/>
      <c r="T49" s="85"/>
      <c r="U49" s="85"/>
    </row>
    <row r="50" spans="1:21" ht="30.75" customHeight="1" x14ac:dyDescent="0.15">
      <c r="A50" s="85"/>
      <c r="B50" s="1044"/>
      <c r="C50" s="1045"/>
      <c r="D50" s="219"/>
      <c r="E50" s="1048" t="s">
        <v>42</v>
      </c>
      <c r="F50" s="1048"/>
      <c r="G50" s="1048"/>
      <c r="H50" s="1048"/>
      <c r="I50" s="1048"/>
      <c r="J50" s="1049"/>
      <c r="K50" s="230" t="s">
        <v>205</v>
      </c>
      <c r="L50" s="239" t="s">
        <v>205</v>
      </c>
      <c r="M50" s="239" t="s">
        <v>205</v>
      </c>
      <c r="N50" s="239" t="s">
        <v>205</v>
      </c>
      <c r="O50" s="248" t="s">
        <v>205</v>
      </c>
      <c r="P50" s="85"/>
      <c r="Q50" s="85"/>
      <c r="R50" s="85"/>
      <c r="S50" s="85"/>
      <c r="T50" s="85"/>
      <c r="U50" s="85"/>
    </row>
    <row r="51" spans="1:21" ht="30.75" customHeight="1" x14ac:dyDescent="0.15">
      <c r="A51" s="85"/>
      <c r="B51" s="1046"/>
      <c r="C51" s="1047"/>
      <c r="D51" s="220"/>
      <c r="E51" s="1048" t="s">
        <v>46</v>
      </c>
      <c r="F51" s="1048"/>
      <c r="G51" s="1048"/>
      <c r="H51" s="1048"/>
      <c r="I51" s="1048"/>
      <c r="J51" s="1049"/>
      <c r="K51" s="230" t="s">
        <v>205</v>
      </c>
      <c r="L51" s="239" t="s">
        <v>205</v>
      </c>
      <c r="M51" s="239" t="s">
        <v>205</v>
      </c>
      <c r="N51" s="239" t="s">
        <v>205</v>
      </c>
      <c r="O51" s="248" t="s">
        <v>205</v>
      </c>
      <c r="P51" s="85"/>
      <c r="Q51" s="85"/>
      <c r="R51" s="85"/>
      <c r="S51" s="85"/>
      <c r="T51" s="85"/>
      <c r="U51" s="85"/>
    </row>
    <row r="52" spans="1:21" ht="30.75" customHeight="1" x14ac:dyDescent="0.15">
      <c r="A52" s="85"/>
      <c r="B52" s="1050" t="s">
        <v>49</v>
      </c>
      <c r="C52" s="1051"/>
      <c r="D52" s="220"/>
      <c r="E52" s="1048" t="s">
        <v>50</v>
      </c>
      <c r="F52" s="1048"/>
      <c r="G52" s="1048"/>
      <c r="H52" s="1048"/>
      <c r="I52" s="1048"/>
      <c r="J52" s="1049"/>
      <c r="K52" s="230">
        <v>1578</v>
      </c>
      <c r="L52" s="239">
        <v>1557</v>
      </c>
      <c r="M52" s="239">
        <v>1526</v>
      </c>
      <c r="N52" s="239">
        <v>1520</v>
      </c>
      <c r="O52" s="248">
        <v>1470</v>
      </c>
      <c r="P52" s="85"/>
      <c r="Q52" s="85"/>
      <c r="R52" s="85"/>
      <c r="S52" s="85"/>
      <c r="T52" s="85"/>
      <c r="U52" s="85"/>
    </row>
    <row r="53" spans="1:21" ht="30.75" customHeight="1" x14ac:dyDescent="0.15">
      <c r="A53" s="85"/>
      <c r="B53" s="1052" t="s">
        <v>51</v>
      </c>
      <c r="C53" s="1053"/>
      <c r="D53" s="221"/>
      <c r="E53" s="1054" t="s">
        <v>54</v>
      </c>
      <c r="F53" s="1054"/>
      <c r="G53" s="1054"/>
      <c r="H53" s="1054"/>
      <c r="I53" s="1054"/>
      <c r="J53" s="1055"/>
      <c r="K53" s="231">
        <v>964</v>
      </c>
      <c r="L53" s="240">
        <v>881</v>
      </c>
      <c r="M53" s="240">
        <v>914</v>
      </c>
      <c r="N53" s="240">
        <v>842</v>
      </c>
      <c r="O53" s="249">
        <v>835</v>
      </c>
      <c r="P53" s="85"/>
      <c r="Q53" s="85"/>
      <c r="R53" s="85"/>
      <c r="S53" s="85"/>
      <c r="T53" s="85"/>
      <c r="U53" s="85"/>
    </row>
    <row r="54" spans="1:21" ht="24" customHeight="1" x14ac:dyDescent="0.1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19</v>
      </c>
      <c r="K57" s="233" t="s">
        <v>534</v>
      </c>
      <c r="L57" s="241" t="s">
        <v>535</v>
      </c>
      <c r="M57" s="241" t="s">
        <v>536</v>
      </c>
      <c r="N57" s="241" t="s">
        <v>537</v>
      </c>
      <c r="O57" s="251" t="s">
        <v>257</v>
      </c>
      <c r="P57" s="85"/>
      <c r="Q57" s="85"/>
      <c r="R57" s="85"/>
      <c r="S57" s="85"/>
      <c r="T57" s="85"/>
      <c r="U57" s="85"/>
    </row>
    <row r="58" spans="1:21" ht="31.5" customHeight="1" x14ac:dyDescent="0.15">
      <c r="B58" s="1036" t="s">
        <v>60</v>
      </c>
      <c r="C58" s="1037"/>
      <c r="D58" s="1027" t="s">
        <v>63</v>
      </c>
      <c r="E58" s="1028"/>
      <c r="F58" s="1028"/>
      <c r="G58" s="1028"/>
      <c r="H58" s="1028"/>
      <c r="I58" s="1028"/>
      <c r="J58" s="1029"/>
      <c r="K58" s="234"/>
      <c r="L58" s="242"/>
      <c r="M58" s="242"/>
      <c r="N58" s="242"/>
      <c r="O58" s="252"/>
    </row>
    <row r="59" spans="1:21" ht="31.5" customHeight="1" x14ac:dyDescent="0.15">
      <c r="B59" s="1038"/>
      <c r="C59" s="1039"/>
      <c r="D59" s="1030" t="s">
        <v>14</v>
      </c>
      <c r="E59" s="1031"/>
      <c r="F59" s="1031"/>
      <c r="G59" s="1031"/>
      <c r="H59" s="1031"/>
      <c r="I59" s="1031"/>
      <c r="J59" s="1032"/>
      <c r="K59" s="235"/>
      <c r="L59" s="243"/>
      <c r="M59" s="243"/>
      <c r="N59" s="243"/>
      <c r="O59" s="253"/>
    </row>
    <row r="60" spans="1:21" ht="31.5" customHeight="1" x14ac:dyDescent="0.15">
      <c r="B60" s="1040"/>
      <c r="C60" s="1041"/>
      <c r="D60" s="1033" t="s">
        <v>66</v>
      </c>
      <c r="E60" s="1034"/>
      <c r="F60" s="1034"/>
      <c r="G60" s="1034"/>
      <c r="H60" s="1034"/>
      <c r="I60" s="1034"/>
      <c r="J60" s="1035"/>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fs5W7gxK8H8y5cyrVm3QFTBfWy2EEOHkG8NqX9UCnErC/wLbcF3w+7T/nYR1Ti357PCooUGNjxyFdP3Y2EcK+w==" saltValue="t3sX4A69SGh4nnDti+aRz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19</v>
      </c>
      <c r="I40" s="228" t="s">
        <v>534</v>
      </c>
      <c r="J40" s="237" t="s">
        <v>535</v>
      </c>
      <c r="K40" s="237" t="s">
        <v>536</v>
      </c>
      <c r="L40" s="237" t="s">
        <v>537</v>
      </c>
      <c r="M40" s="266" t="s">
        <v>257</v>
      </c>
    </row>
    <row r="41" spans="2:13" ht="27.75" customHeight="1" x14ac:dyDescent="0.15">
      <c r="B41" s="1042" t="s">
        <v>36</v>
      </c>
      <c r="C41" s="1043"/>
      <c r="D41" s="218"/>
      <c r="E41" s="1067" t="s">
        <v>56</v>
      </c>
      <c r="F41" s="1067"/>
      <c r="G41" s="1067"/>
      <c r="H41" s="1068"/>
      <c r="I41" s="259">
        <v>13369</v>
      </c>
      <c r="J41" s="263">
        <v>14444</v>
      </c>
      <c r="K41" s="263">
        <v>15785</v>
      </c>
      <c r="L41" s="263">
        <v>15228</v>
      </c>
      <c r="M41" s="267">
        <v>14315</v>
      </c>
    </row>
    <row r="42" spans="2:13" ht="27.75" customHeight="1" x14ac:dyDescent="0.15">
      <c r="B42" s="1044"/>
      <c r="C42" s="1045"/>
      <c r="D42" s="219"/>
      <c r="E42" s="1058" t="s">
        <v>72</v>
      </c>
      <c r="F42" s="1058"/>
      <c r="G42" s="1058"/>
      <c r="H42" s="1059"/>
      <c r="I42" s="260" t="s">
        <v>205</v>
      </c>
      <c r="J42" s="264" t="s">
        <v>205</v>
      </c>
      <c r="K42" s="264" t="s">
        <v>205</v>
      </c>
      <c r="L42" s="264" t="s">
        <v>205</v>
      </c>
      <c r="M42" s="268" t="s">
        <v>205</v>
      </c>
    </row>
    <row r="43" spans="2:13" ht="27.75" customHeight="1" x14ac:dyDescent="0.15">
      <c r="B43" s="1044"/>
      <c r="C43" s="1045"/>
      <c r="D43" s="219"/>
      <c r="E43" s="1058" t="s">
        <v>73</v>
      </c>
      <c r="F43" s="1058"/>
      <c r="G43" s="1058"/>
      <c r="H43" s="1059"/>
      <c r="I43" s="260">
        <v>9473</v>
      </c>
      <c r="J43" s="264">
        <v>8264</v>
      </c>
      <c r="K43" s="264">
        <v>7141</v>
      </c>
      <c r="L43" s="264">
        <v>6031</v>
      </c>
      <c r="M43" s="268">
        <v>5637</v>
      </c>
    </row>
    <row r="44" spans="2:13" ht="27.75" customHeight="1" x14ac:dyDescent="0.15">
      <c r="B44" s="1044"/>
      <c r="C44" s="1045"/>
      <c r="D44" s="219"/>
      <c r="E44" s="1058" t="s">
        <v>75</v>
      </c>
      <c r="F44" s="1058"/>
      <c r="G44" s="1058"/>
      <c r="H44" s="1059"/>
      <c r="I44" s="260">
        <v>196</v>
      </c>
      <c r="J44" s="264">
        <v>167</v>
      </c>
      <c r="K44" s="264">
        <v>164</v>
      </c>
      <c r="L44" s="264">
        <v>201</v>
      </c>
      <c r="M44" s="268">
        <v>188</v>
      </c>
    </row>
    <row r="45" spans="2:13" ht="27.75" customHeight="1" x14ac:dyDescent="0.15">
      <c r="B45" s="1044"/>
      <c r="C45" s="1045"/>
      <c r="D45" s="219"/>
      <c r="E45" s="1058" t="s">
        <v>77</v>
      </c>
      <c r="F45" s="1058"/>
      <c r="G45" s="1058"/>
      <c r="H45" s="1059"/>
      <c r="I45" s="260">
        <v>1136</v>
      </c>
      <c r="J45" s="264">
        <v>1152</v>
      </c>
      <c r="K45" s="264">
        <v>1071</v>
      </c>
      <c r="L45" s="264">
        <v>1085</v>
      </c>
      <c r="M45" s="268">
        <v>1091</v>
      </c>
    </row>
    <row r="46" spans="2:13" ht="27.75" customHeight="1" x14ac:dyDescent="0.15">
      <c r="B46" s="1044"/>
      <c r="C46" s="1045"/>
      <c r="D46" s="220"/>
      <c r="E46" s="1058" t="s">
        <v>76</v>
      </c>
      <c r="F46" s="1058"/>
      <c r="G46" s="1058"/>
      <c r="H46" s="1059"/>
      <c r="I46" s="260" t="s">
        <v>205</v>
      </c>
      <c r="J46" s="264" t="s">
        <v>205</v>
      </c>
      <c r="K46" s="264" t="s">
        <v>205</v>
      </c>
      <c r="L46" s="264" t="s">
        <v>205</v>
      </c>
      <c r="M46" s="268" t="s">
        <v>205</v>
      </c>
    </row>
    <row r="47" spans="2:13" ht="27.75" customHeight="1" x14ac:dyDescent="0.15">
      <c r="B47" s="1044"/>
      <c r="C47" s="1045"/>
      <c r="D47" s="256"/>
      <c r="E47" s="1064" t="s">
        <v>79</v>
      </c>
      <c r="F47" s="1065"/>
      <c r="G47" s="1065"/>
      <c r="H47" s="1066"/>
      <c r="I47" s="260" t="s">
        <v>205</v>
      </c>
      <c r="J47" s="264" t="s">
        <v>205</v>
      </c>
      <c r="K47" s="264" t="s">
        <v>205</v>
      </c>
      <c r="L47" s="264" t="s">
        <v>205</v>
      </c>
      <c r="M47" s="268" t="s">
        <v>205</v>
      </c>
    </row>
    <row r="48" spans="2:13" ht="27.75" customHeight="1" x14ac:dyDescent="0.15">
      <c r="B48" s="1044"/>
      <c r="C48" s="1045"/>
      <c r="D48" s="219"/>
      <c r="E48" s="1058" t="s">
        <v>83</v>
      </c>
      <c r="F48" s="1058"/>
      <c r="G48" s="1058"/>
      <c r="H48" s="1059"/>
      <c r="I48" s="260" t="s">
        <v>205</v>
      </c>
      <c r="J48" s="264" t="s">
        <v>205</v>
      </c>
      <c r="K48" s="264" t="s">
        <v>205</v>
      </c>
      <c r="L48" s="264" t="s">
        <v>205</v>
      </c>
      <c r="M48" s="268" t="s">
        <v>205</v>
      </c>
    </row>
    <row r="49" spans="2:13" ht="27.75" customHeight="1" x14ac:dyDescent="0.15">
      <c r="B49" s="1046"/>
      <c r="C49" s="1047"/>
      <c r="D49" s="219"/>
      <c r="E49" s="1058" t="s">
        <v>89</v>
      </c>
      <c r="F49" s="1058"/>
      <c r="G49" s="1058"/>
      <c r="H49" s="1059"/>
      <c r="I49" s="260" t="s">
        <v>205</v>
      </c>
      <c r="J49" s="264" t="s">
        <v>205</v>
      </c>
      <c r="K49" s="264" t="s">
        <v>205</v>
      </c>
      <c r="L49" s="264" t="s">
        <v>205</v>
      </c>
      <c r="M49" s="268" t="s">
        <v>205</v>
      </c>
    </row>
    <row r="50" spans="2:13" ht="27.75" customHeight="1" x14ac:dyDescent="0.15">
      <c r="B50" s="1062" t="s">
        <v>91</v>
      </c>
      <c r="C50" s="1063"/>
      <c r="D50" s="257"/>
      <c r="E50" s="1058" t="s">
        <v>93</v>
      </c>
      <c r="F50" s="1058"/>
      <c r="G50" s="1058"/>
      <c r="H50" s="1059"/>
      <c r="I50" s="260">
        <v>2424</v>
      </c>
      <c r="J50" s="264">
        <v>2632</v>
      </c>
      <c r="K50" s="264">
        <v>2797</v>
      </c>
      <c r="L50" s="264">
        <v>3135</v>
      </c>
      <c r="M50" s="268">
        <v>3273</v>
      </c>
    </row>
    <row r="51" spans="2:13" ht="27.75" customHeight="1" x14ac:dyDescent="0.15">
      <c r="B51" s="1044"/>
      <c r="C51" s="1045"/>
      <c r="D51" s="219"/>
      <c r="E51" s="1058" t="s">
        <v>96</v>
      </c>
      <c r="F51" s="1058"/>
      <c r="G51" s="1058"/>
      <c r="H51" s="1059"/>
      <c r="I51" s="260">
        <v>106</v>
      </c>
      <c r="J51" s="264">
        <v>88</v>
      </c>
      <c r="K51" s="264">
        <v>75</v>
      </c>
      <c r="L51" s="264">
        <v>62</v>
      </c>
      <c r="M51" s="268">
        <v>42</v>
      </c>
    </row>
    <row r="52" spans="2:13" ht="27.75" customHeight="1" x14ac:dyDescent="0.15">
      <c r="B52" s="1046"/>
      <c r="C52" s="1047"/>
      <c r="D52" s="219"/>
      <c r="E52" s="1058" t="s">
        <v>44</v>
      </c>
      <c r="F52" s="1058"/>
      <c r="G52" s="1058"/>
      <c r="H52" s="1059"/>
      <c r="I52" s="260">
        <v>15113</v>
      </c>
      <c r="J52" s="264">
        <v>15419</v>
      </c>
      <c r="K52" s="264">
        <v>15749</v>
      </c>
      <c r="L52" s="264">
        <v>15270</v>
      </c>
      <c r="M52" s="268">
        <v>14360</v>
      </c>
    </row>
    <row r="53" spans="2:13" ht="27.75" customHeight="1" x14ac:dyDescent="0.15">
      <c r="B53" s="1052" t="s">
        <v>51</v>
      </c>
      <c r="C53" s="1053"/>
      <c r="D53" s="221"/>
      <c r="E53" s="1060" t="s">
        <v>98</v>
      </c>
      <c r="F53" s="1060"/>
      <c r="G53" s="1060"/>
      <c r="H53" s="1061"/>
      <c r="I53" s="261">
        <v>6531</v>
      </c>
      <c r="J53" s="265">
        <v>5888</v>
      </c>
      <c r="K53" s="265">
        <v>5539</v>
      </c>
      <c r="L53" s="265">
        <v>4078</v>
      </c>
      <c r="M53" s="269">
        <v>3556</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oxT32y9LXIZ2r3Zdq8cQ/Ihth6mKyjK7GbnkNyShSu72vxBNvDVkBEYo28LdVHZ2lfouGhkHVqaVLbZ/yaaFPA==" saltValue="hhZeP/vkUPogCi4M0P/H8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94</v>
      </c>
    </row>
    <row r="54" spans="2:8" ht="29.25" customHeight="1" x14ac:dyDescent="0.2">
      <c r="B54" s="270" t="s">
        <v>8</v>
      </c>
      <c r="C54" s="276"/>
      <c r="D54" s="276"/>
      <c r="E54" s="277" t="s">
        <v>19</v>
      </c>
      <c r="F54" s="278" t="s">
        <v>536</v>
      </c>
      <c r="G54" s="278" t="s">
        <v>537</v>
      </c>
      <c r="H54" s="286" t="s">
        <v>257</v>
      </c>
    </row>
    <row r="55" spans="2:8" ht="52.5" customHeight="1" x14ac:dyDescent="0.15">
      <c r="B55" s="271"/>
      <c r="C55" s="1077" t="s">
        <v>102</v>
      </c>
      <c r="D55" s="1077"/>
      <c r="E55" s="1078"/>
      <c r="F55" s="279">
        <v>1590</v>
      </c>
      <c r="G55" s="279">
        <v>1673</v>
      </c>
      <c r="H55" s="287">
        <v>1790</v>
      </c>
    </row>
    <row r="56" spans="2:8" ht="52.5" customHeight="1" x14ac:dyDescent="0.15">
      <c r="B56" s="272"/>
      <c r="C56" s="1079" t="s">
        <v>105</v>
      </c>
      <c r="D56" s="1079"/>
      <c r="E56" s="1080"/>
      <c r="F56" s="280">
        <v>100</v>
      </c>
      <c r="G56" s="280">
        <v>200</v>
      </c>
      <c r="H56" s="288">
        <v>33</v>
      </c>
    </row>
    <row r="57" spans="2:8" ht="53.25" customHeight="1" x14ac:dyDescent="0.15">
      <c r="B57" s="272"/>
      <c r="C57" s="1081" t="s">
        <v>69</v>
      </c>
      <c r="D57" s="1081"/>
      <c r="E57" s="1082"/>
      <c r="F57" s="281">
        <v>1705</v>
      </c>
      <c r="G57" s="281">
        <v>1760</v>
      </c>
      <c r="H57" s="289">
        <v>1743</v>
      </c>
    </row>
    <row r="58" spans="2:8" ht="45.75" customHeight="1" x14ac:dyDescent="0.15">
      <c r="B58" s="273"/>
      <c r="C58" s="1069" t="s">
        <v>548</v>
      </c>
      <c r="D58" s="1070"/>
      <c r="E58" s="1071"/>
      <c r="F58" s="282">
        <v>1158</v>
      </c>
      <c r="G58" s="282">
        <v>1131</v>
      </c>
      <c r="H58" s="290">
        <v>996</v>
      </c>
    </row>
    <row r="59" spans="2:8" ht="45.75" customHeight="1" x14ac:dyDescent="0.15">
      <c r="B59" s="273"/>
      <c r="C59" s="1069" t="s">
        <v>549</v>
      </c>
      <c r="D59" s="1070"/>
      <c r="E59" s="1071"/>
      <c r="F59" s="282">
        <v>130</v>
      </c>
      <c r="G59" s="282">
        <v>220</v>
      </c>
      <c r="H59" s="290">
        <v>357</v>
      </c>
    </row>
    <row r="60" spans="2:8" ht="45.75" customHeight="1" x14ac:dyDescent="0.15">
      <c r="B60" s="273"/>
      <c r="C60" s="1069" t="s">
        <v>550</v>
      </c>
      <c r="D60" s="1070"/>
      <c r="E60" s="1071"/>
      <c r="F60" s="282">
        <v>178</v>
      </c>
      <c r="G60" s="282">
        <v>164</v>
      </c>
      <c r="H60" s="290">
        <v>148</v>
      </c>
    </row>
    <row r="61" spans="2:8" ht="45.75" customHeight="1" x14ac:dyDescent="0.15">
      <c r="B61" s="273"/>
      <c r="C61" s="1069" t="s">
        <v>148</v>
      </c>
      <c r="D61" s="1070"/>
      <c r="E61" s="1071"/>
      <c r="F61" s="282">
        <v>108</v>
      </c>
      <c r="G61" s="282">
        <v>108</v>
      </c>
      <c r="H61" s="290">
        <v>108</v>
      </c>
    </row>
    <row r="62" spans="2:8" ht="45.75" customHeight="1" x14ac:dyDescent="0.15">
      <c r="B62" s="274"/>
      <c r="C62" s="1072" t="s">
        <v>117</v>
      </c>
      <c r="D62" s="1073"/>
      <c r="E62" s="1074"/>
      <c r="F62" s="283">
        <v>35</v>
      </c>
      <c r="G62" s="283">
        <v>45</v>
      </c>
      <c r="H62" s="291">
        <v>37</v>
      </c>
    </row>
    <row r="63" spans="2:8" ht="52.5" customHeight="1" x14ac:dyDescent="0.15">
      <c r="B63" s="275"/>
      <c r="C63" s="1075" t="s">
        <v>107</v>
      </c>
      <c r="D63" s="1075"/>
      <c r="E63" s="1076"/>
      <c r="F63" s="284">
        <v>3395</v>
      </c>
      <c r="G63" s="284">
        <v>3633</v>
      </c>
      <c r="H63" s="292">
        <v>3566</v>
      </c>
    </row>
    <row r="64" spans="2:8" x14ac:dyDescent="0.15"/>
  </sheetData>
  <sheetProtection algorithmName="SHA-512" hashValue="pVE9zPHvXjhADAowwg0hMjsgMiQBIt4n2Vd1vwgAmHc/JIqxiKQKi8rTW+nGz7v2wYaMW880X3smfaDa6ujxFg==" saltValue="4zCguc1yHTP/kSc/3GHAg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81</v>
      </c>
      <c r="E2" s="124"/>
      <c r="F2" s="308" t="s">
        <v>533</v>
      </c>
      <c r="G2" s="148"/>
      <c r="H2" s="158"/>
    </row>
    <row r="3" spans="1:8" x14ac:dyDescent="0.15">
      <c r="A3" s="114" t="s">
        <v>529</v>
      </c>
      <c r="B3" s="106"/>
      <c r="C3" s="301"/>
      <c r="D3" s="304">
        <v>103125</v>
      </c>
      <c r="E3" s="306"/>
      <c r="F3" s="309">
        <v>93492</v>
      </c>
      <c r="G3" s="311"/>
      <c r="H3" s="314"/>
    </row>
    <row r="4" spans="1:8" x14ac:dyDescent="0.15">
      <c r="A4" s="99"/>
      <c r="B4" s="105"/>
      <c r="C4" s="302"/>
      <c r="D4" s="305">
        <v>75283</v>
      </c>
      <c r="E4" s="307"/>
      <c r="F4" s="310">
        <v>53316</v>
      </c>
      <c r="G4" s="312"/>
      <c r="H4" s="315"/>
    </row>
    <row r="5" spans="1:8" x14ac:dyDescent="0.15">
      <c r="A5" s="114" t="s">
        <v>488</v>
      </c>
      <c r="B5" s="106"/>
      <c r="C5" s="301"/>
      <c r="D5" s="304">
        <v>211213</v>
      </c>
      <c r="E5" s="306"/>
      <c r="F5" s="309">
        <v>94796</v>
      </c>
      <c r="G5" s="311"/>
      <c r="H5" s="314"/>
    </row>
    <row r="6" spans="1:8" x14ac:dyDescent="0.15">
      <c r="A6" s="99"/>
      <c r="B6" s="105"/>
      <c r="C6" s="302"/>
      <c r="D6" s="305">
        <v>85668</v>
      </c>
      <c r="E6" s="307"/>
      <c r="F6" s="310">
        <v>55781</v>
      </c>
      <c r="G6" s="312"/>
      <c r="H6" s="315"/>
    </row>
    <row r="7" spans="1:8" x14ac:dyDescent="0.15">
      <c r="A7" s="114" t="s">
        <v>530</v>
      </c>
      <c r="B7" s="106"/>
      <c r="C7" s="301"/>
      <c r="D7" s="304">
        <v>239520</v>
      </c>
      <c r="E7" s="306"/>
      <c r="F7" s="309">
        <v>85942</v>
      </c>
      <c r="G7" s="311"/>
      <c r="H7" s="314"/>
    </row>
    <row r="8" spans="1:8" x14ac:dyDescent="0.15">
      <c r="A8" s="99"/>
      <c r="B8" s="105"/>
      <c r="C8" s="302"/>
      <c r="D8" s="305">
        <v>100082</v>
      </c>
      <c r="E8" s="307"/>
      <c r="F8" s="310">
        <v>48630</v>
      </c>
      <c r="G8" s="312"/>
      <c r="H8" s="315"/>
    </row>
    <row r="9" spans="1:8" x14ac:dyDescent="0.15">
      <c r="A9" s="114" t="s">
        <v>138</v>
      </c>
      <c r="B9" s="106"/>
      <c r="C9" s="301"/>
      <c r="D9" s="304">
        <v>80485</v>
      </c>
      <c r="E9" s="306"/>
      <c r="F9" s="309">
        <v>95007</v>
      </c>
      <c r="G9" s="311"/>
      <c r="H9" s="314"/>
    </row>
    <row r="10" spans="1:8" x14ac:dyDescent="0.15">
      <c r="A10" s="99"/>
      <c r="B10" s="105"/>
      <c r="C10" s="302"/>
      <c r="D10" s="305">
        <v>59241</v>
      </c>
      <c r="E10" s="307"/>
      <c r="F10" s="310">
        <v>48509</v>
      </c>
      <c r="G10" s="312"/>
      <c r="H10" s="315"/>
    </row>
    <row r="11" spans="1:8" x14ac:dyDescent="0.15">
      <c r="A11" s="114" t="s">
        <v>531</v>
      </c>
      <c r="B11" s="106"/>
      <c r="C11" s="301"/>
      <c r="D11" s="304">
        <v>67299</v>
      </c>
      <c r="E11" s="306"/>
      <c r="F11" s="309">
        <v>98176</v>
      </c>
      <c r="G11" s="311"/>
      <c r="H11" s="314"/>
    </row>
    <row r="12" spans="1:8" x14ac:dyDescent="0.15">
      <c r="A12" s="99"/>
      <c r="B12" s="105"/>
      <c r="C12" s="303"/>
      <c r="D12" s="305">
        <v>44386</v>
      </c>
      <c r="E12" s="307"/>
      <c r="F12" s="310">
        <v>58489</v>
      </c>
      <c r="G12" s="312"/>
      <c r="H12" s="315"/>
    </row>
    <row r="13" spans="1:8" x14ac:dyDescent="0.15">
      <c r="A13" s="114"/>
      <c r="B13" s="106"/>
      <c r="C13" s="301"/>
      <c r="D13" s="304">
        <v>140328</v>
      </c>
      <c r="E13" s="306"/>
      <c r="F13" s="309">
        <v>93483</v>
      </c>
      <c r="G13" s="313"/>
      <c r="H13" s="314"/>
    </row>
    <row r="14" spans="1:8" x14ac:dyDescent="0.15">
      <c r="A14" s="99"/>
      <c r="B14" s="105"/>
      <c r="C14" s="302"/>
      <c r="D14" s="305">
        <v>72932</v>
      </c>
      <c r="E14" s="307"/>
      <c r="F14" s="310">
        <v>52945</v>
      </c>
      <c r="G14" s="312"/>
      <c r="H14" s="315"/>
    </row>
    <row r="17" spans="1:11" x14ac:dyDescent="0.15">
      <c r="A17" s="293" t="s">
        <v>23</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88</v>
      </c>
      <c r="B19" s="294">
        <f>ROUND(VALUE(SUBSTITUTE(実質収支比率等に係る経年分析!F$48,"▲","-")),2)</f>
        <v>2.86</v>
      </c>
      <c r="C19" s="294">
        <f>ROUND(VALUE(SUBSTITUTE(実質収支比率等に係る経年分析!G$48,"▲","-")),2)</f>
        <v>2.14</v>
      </c>
      <c r="D19" s="294">
        <f>ROUND(VALUE(SUBSTITUTE(実質収支比率等に係る経年分析!H$48,"▲","-")),2)</f>
        <v>5.15</v>
      </c>
      <c r="E19" s="294">
        <f>ROUND(VALUE(SUBSTITUTE(実質収支比率等に係る経年分析!I$48,"▲","-")),2)</f>
        <v>3.4</v>
      </c>
      <c r="F19" s="294">
        <f>ROUND(VALUE(SUBSTITUTE(実質収支比率等に係る経年分析!J$48,"▲","-")),2)</f>
        <v>0.7</v>
      </c>
    </row>
    <row r="20" spans="1:11" x14ac:dyDescent="0.15">
      <c r="A20" s="294" t="s">
        <v>35</v>
      </c>
      <c r="B20" s="294">
        <f>ROUND(VALUE(SUBSTITUTE(実質収支比率等に係る経年分析!F$47,"▲","-")),2)</f>
        <v>21.63</v>
      </c>
      <c r="C20" s="294">
        <f>ROUND(VALUE(SUBSTITUTE(実質収支比率等に係る経年分析!G$47,"▲","-")),2)</f>
        <v>21.93</v>
      </c>
      <c r="D20" s="294">
        <f>ROUND(VALUE(SUBSTITUTE(実質収支比率等に係る経年分析!H$47,"▲","-")),2)</f>
        <v>22.39</v>
      </c>
      <c r="E20" s="294">
        <f>ROUND(VALUE(SUBSTITUTE(実質収支比率等に係る経年分析!I$47,"▲","-")),2)</f>
        <v>24.46</v>
      </c>
      <c r="F20" s="294">
        <f>ROUND(VALUE(SUBSTITUTE(実質収支比率等に係る経年分析!J$47,"▲","-")),2)</f>
        <v>26.37</v>
      </c>
    </row>
    <row r="21" spans="1:11" x14ac:dyDescent="0.15">
      <c r="A21" s="294" t="s">
        <v>111</v>
      </c>
      <c r="B21" s="294">
        <f>IF(ISNUMBER(VALUE(SUBSTITUTE(実質収支比率等に係る経年分析!F$49,"▲","-"))),ROUND(VALUE(SUBSTITUTE(実質収支比率等に係る経年分析!F$49,"▲","-")),2),NA())</f>
        <v>9.64</v>
      </c>
      <c r="C21" s="294">
        <f>IF(ISNUMBER(VALUE(SUBSTITUTE(実質収支比率等に係る経年分析!G$49,"▲","-"))),ROUND(VALUE(SUBSTITUTE(実質収支比率等に係る経年分析!G$49,"▲","-")),2),NA())</f>
        <v>-0.76</v>
      </c>
      <c r="D21" s="294">
        <f>IF(ISNUMBER(VALUE(SUBSTITUTE(実質収支比率等に係る経年分析!H$49,"▲","-"))),ROUND(VALUE(SUBSTITUTE(実質収支比率等に係る経年分析!H$49,"▲","-")),2),NA())</f>
        <v>7.02</v>
      </c>
      <c r="E21" s="294">
        <f>IF(ISNUMBER(VALUE(SUBSTITUTE(実質収支比率等に係る経年分析!I$49,"▲","-"))),ROUND(VALUE(SUBSTITUTE(実質収支比率等に係る経年分析!I$49,"▲","-")),2),NA())</f>
        <v>-0.73</v>
      </c>
      <c r="F21" s="294">
        <f>IF(ISNUMBER(VALUE(SUBSTITUTE(実質収支比率等に係る経年分析!J$49,"▲","-"))),ROUND(VALUE(SUBSTITUTE(実質収支比率等に係る経年分析!J$49,"▲","-")),2),NA())</f>
        <v>1.89</v>
      </c>
    </row>
    <row r="24" spans="1:11" x14ac:dyDescent="0.15">
      <c r="A24" s="293" t="s">
        <v>100</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112</v>
      </c>
      <c r="C26" s="295" t="s">
        <v>67</v>
      </c>
      <c r="D26" s="295" t="s">
        <v>112</v>
      </c>
      <c r="E26" s="295" t="s">
        <v>67</v>
      </c>
      <c r="F26" s="295" t="s">
        <v>112</v>
      </c>
      <c r="G26" s="295" t="s">
        <v>67</v>
      </c>
      <c r="H26" s="295" t="s">
        <v>112</v>
      </c>
      <c r="I26" s="295" t="s">
        <v>67</v>
      </c>
      <c r="J26" s="295" t="s">
        <v>112</v>
      </c>
      <c r="K26" s="295" t="s">
        <v>67</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0.03</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0.02</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0.02</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0.02</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介護保険事業特別会計（サービス勘定）</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0.04</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0.04</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0.04</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0.04</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0.05</v>
      </c>
    </row>
    <row r="30" spans="1:11" x14ac:dyDescent="0.15">
      <c r="A30" s="295" t="str">
        <f>IF(連結実質赤字比率に係る赤字・黒字の構成分析!C$40="",NA(),連結実質赤字比率に係る赤字・黒字の構成分析!C$40)</f>
        <v>国民健康保険事業特別会計（事業勘定）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0.23</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0.4</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0.04</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0.06</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7.0000000000000007E-2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0.06</v>
      </c>
    </row>
    <row r="32" spans="1:11" x14ac:dyDescent="0.15">
      <c r="A32" s="295" t="str">
        <f>IF(連結実質赤字比率に係る赤字・黒字の構成分析!C$38="",NA(),連結実質赤字比率に係る赤字・黒字の構成分析!C$38)</f>
        <v>一般会計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2.85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2.13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5.14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3.39</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0.69</v>
      </c>
    </row>
    <row r="33" spans="1:16" x14ac:dyDescent="0.15">
      <c r="A33" s="295" t="str">
        <f>IF(連結実質赤字比率に係る赤字・黒字の構成分析!C$37="",NA(),連結実質赤字比率に係る赤字・黒字の構成分析!C$37)</f>
        <v>介護保険事業特別会計（事業勘定）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0.28000000000000003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0.42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0.69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1.1100000000000001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0.74</v>
      </c>
    </row>
    <row r="34" spans="1:16" x14ac:dyDescent="0.15">
      <c r="A34" s="295" t="str">
        <f>IF(連結実質赤字比率に係る赤字・黒字の構成分析!C$36="",NA(),連結実質赤字比率に係る赤字・黒字の構成分析!C$36)</f>
        <v>下水道事業特別会計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1.1000000000000001</v>
      </c>
    </row>
    <row r="35" spans="1:16" x14ac:dyDescent="0.15">
      <c r="A35" s="295" t="str">
        <f>IF(連結実質赤字比率に係る赤字・黒字の構成分析!C$35="",NA(),連結実質赤字比率に係る赤字・黒字の構成分析!C$35)</f>
        <v>京丹波町水道事業会計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2.37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3.49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3.47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3.63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2.4500000000000002</v>
      </c>
    </row>
    <row r="36" spans="1:16" x14ac:dyDescent="0.15">
      <c r="A36" s="295" t="str">
        <f>IF(連結実質赤字比率に係る赤字・黒字の構成分析!C$34="",NA(),連結実質赤字比率に係る赤字・黒字の構成分析!C$34)</f>
        <v>国保京丹波町病院事業会計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4.62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4.88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5.59</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6.54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6.83</v>
      </c>
    </row>
    <row r="39" spans="1:16" x14ac:dyDescent="0.15">
      <c r="A39" s="293" t="s">
        <v>11</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118</v>
      </c>
      <c r="B42" s="296"/>
      <c r="C42" s="296"/>
      <c r="D42" s="296">
        <f>'実質公債費比率（分子）の構造'!K$52</f>
        <v>1578</v>
      </c>
      <c r="E42" s="296"/>
      <c r="F42" s="296"/>
      <c r="G42" s="296">
        <f>'実質公債費比率（分子）の構造'!L$52</f>
        <v>1557</v>
      </c>
      <c r="H42" s="296"/>
      <c r="I42" s="296"/>
      <c r="J42" s="296">
        <f>'実質公債費比率（分子）の構造'!M$52</f>
        <v>1526</v>
      </c>
      <c r="K42" s="296"/>
      <c r="L42" s="296"/>
      <c r="M42" s="296">
        <f>'実質公債費比率（分子）の構造'!N$52</f>
        <v>1520</v>
      </c>
      <c r="N42" s="296"/>
      <c r="O42" s="296"/>
      <c r="P42" s="296">
        <f>'実質公債費比率（分子）の構造'!O$52</f>
        <v>1470</v>
      </c>
    </row>
    <row r="43" spans="1:16" x14ac:dyDescent="0.15">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1</v>
      </c>
      <c r="B45" s="296">
        <f>'実質公債費比率（分子）の構造'!K$49</f>
        <v>22</v>
      </c>
      <c r="C45" s="296"/>
      <c r="D45" s="296"/>
      <c r="E45" s="296">
        <f>'実質公債費比率（分子）の構造'!L$49</f>
        <v>24</v>
      </c>
      <c r="F45" s="296"/>
      <c r="G45" s="296"/>
      <c r="H45" s="296">
        <f>'実質公債費比率（分子）の構造'!M$49</f>
        <v>14</v>
      </c>
      <c r="I45" s="296"/>
      <c r="J45" s="296"/>
      <c r="K45" s="296">
        <f>'実質公債費比率（分子）の構造'!N$49</f>
        <v>16</v>
      </c>
      <c r="L45" s="296"/>
      <c r="M45" s="296"/>
      <c r="N45" s="296">
        <f>'実質公債費比率（分子）の構造'!O$49</f>
        <v>19</v>
      </c>
      <c r="O45" s="296"/>
      <c r="P45" s="296"/>
    </row>
    <row r="46" spans="1:16" x14ac:dyDescent="0.15">
      <c r="A46" s="296" t="s">
        <v>40</v>
      </c>
      <c r="B46" s="296">
        <f>'実質公債費比率（分子）の構造'!K$48</f>
        <v>1027</v>
      </c>
      <c r="C46" s="296"/>
      <c r="D46" s="296"/>
      <c r="E46" s="296">
        <f>'実質公債費比率（分子）の構造'!L$48</f>
        <v>1029</v>
      </c>
      <c r="F46" s="296"/>
      <c r="G46" s="296"/>
      <c r="H46" s="296">
        <f>'実質公債費比率（分子）の構造'!M$48</f>
        <v>1004</v>
      </c>
      <c r="I46" s="296"/>
      <c r="J46" s="296"/>
      <c r="K46" s="296">
        <f>'実質公債費比率（分子）の構造'!N$48</f>
        <v>973</v>
      </c>
      <c r="L46" s="296"/>
      <c r="M46" s="296"/>
      <c r="N46" s="296">
        <f>'実質公債費比率（分子）の構造'!O$48</f>
        <v>947</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1493</v>
      </c>
      <c r="C49" s="296"/>
      <c r="D49" s="296"/>
      <c r="E49" s="296">
        <f>'実質公債費比率（分子）の構造'!L$45</f>
        <v>1385</v>
      </c>
      <c r="F49" s="296"/>
      <c r="G49" s="296"/>
      <c r="H49" s="296">
        <f>'実質公債費比率（分子）の構造'!M$45</f>
        <v>1422</v>
      </c>
      <c r="I49" s="296"/>
      <c r="J49" s="296"/>
      <c r="K49" s="296">
        <f>'実質公債費比率（分子）の構造'!N$45</f>
        <v>1373</v>
      </c>
      <c r="L49" s="296"/>
      <c r="M49" s="296"/>
      <c r="N49" s="296">
        <f>'実質公債費比率（分子）の構造'!O$45</f>
        <v>1339</v>
      </c>
      <c r="O49" s="296"/>
      <c r="P49" s="296"/>
    </row>
    <row r="50" spans="1:16" x14ac:dyDescent="0.15">
      <c r="A50" s="296" t="s">
        <v>54</v>
      </c>
      <c r="B50" s="296" t="e">
        <f>NA()</f>
        <v>#N/A</v>
      </c>
      <c r="C50" s="296">
        <f>IF(ISNUMBER('実質公債費比率（分子）の構造'!K$53),'実質公債費比率（分子）の構造'!K$53,NA())</f>
        <v>964</v>
      </c>
      <c r="D50" s="296" t="e">
        <f>NA()</f>
        <v>#N/A</v>
      </c>
      <c r="E50" s="296" t="e">
        <f>NA()</f>
        <v>#N/A</v>
      </c>
      <c r="F50" s="296">
        <f>IF(ISNUMBER('実質公債費比率（分子）の構造'!L$53),'実質公債費比率（分子）の構造'!L$53,NA())</f>
        <v>881</v>
      </c>
      <c r="G50" s="296" t="e">
        <f>NA()</f>
        <v>#N/A</v>
      </c>
      <c r="H50" s="296" t="e">
        <f>NA()</f>
        <v>#N/A</v>
      </c>
      <c r="I50" s="296">
        <f>IF(ISNUMBER('実質公債費比率（分子）の構造'!M$53),'実質公債費比率（分子）の構造'!M$53,NA())</f>
        <v>914</v>
      </c>
      <c r="J50" s="296" t="e">
        <f>NA()</f>
        <v>#N/A</v>
      </c>
      <c r="K50" s="296" t="e">
        <f>NA()</f>
        <v>#N/A</v>
      </c>
      <c r="L50" s="296">
        <f>IF(ISNUMBER('実質公債費比率（分子）の構造'!N$53),'実質公債費比率（分子）の構造'!N$53,NA())</f>
        <v>842</v>
      </c>
      <c r="M50" s="296" t="e">
        <f>NA()</f>
        <v>#N/A</v>
      </c>
      <c r="N50" s="296" t="e">
        <f>NA()</f>
        <v>#N/A</v>
      </c>
      <c r="O50" s="296">
        <f>IF(ISNUMBER('実質公債費比率（分子）の構造'!O$53),'実質公債費比率（分子）の構造'!O$53,NA())</f>
        <v>835</v>
      </c>
      <c r="P50" s="296" t="e">
        <f>NA()</f>
        <v>#N/A</v>
      </c>
    </row>
    <row r="53" spans="1:16" x14ac:dyDescent="0.15">
      <c r="A53" s="293" t="s">
        <v>119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15">
      <c r="A56" s="295" t="s">
        <v>44</v>
      </c>
      <c r="B56" s="295"/>
      <c r="C56" s="295"/>
      <c r="D56" s="295">
        <f>'将来負担比率（分子）の構造'!I$52</f>
        <v>15113</v>
      </c>
      <c r="E56" s="295"/>
      <c r="F56" s="295"/>
      <c r="G56" s="295">
        <f>'将来負担比率（分子）の構造'!J$52</f>
        <v>15419</v>
      </c>
      <c r="H56" s="295"/>
      <c r="I56" s="295"/>
      <c r="J56" s="295">
        <f>'将来負担比率（分子）の構造'!K$52</f>
        <v>15749</v>
      </c>
      <c r="K56" s="295"/>
      <c r="L56" s="295"/>
      <c r="M56" s="295">
        <f>'将来負担比率（分子）の構造'!L$52</f>
        <v>15270</v>
      </c>
      <c r="N56" s="295"/>
      <c r="O56" s="295"/>
      <c r="P56" s="295">
        <f>'将来負担比率（分子）の構造'!M$52</f>
        <v>14360</v>
      </c>
    </row>
    <row r="57" spans="1:16" x14ac:dyDescent="0.15">
      <c r="A57" s="295" t="s">
        <v>96</v>
      </c>
      <c r="B57" s="295"/>
      <c r="C57" s="295"/>
      <c r="D57" s="295">
        <f>'将来負担比率（分子）の構造'!I$51</f>
        <v>106</v>
      </c>
      <c r="E57" s="295"/>
      <c r="F57" s="295"/>
      <c r="G57" s="295">
        <f>'将来負担比率（分子）の構造'!J$51</f>
        <v>88</v>
      </c>
      <c r="H57" s="295"/>
      <c r="I57" s="295"/>
      <c r="J57" s="295">
        <f>'将来負担比率（分子）の構造'!K$51</f>
        <v>75</v>
      </c>
      <c r="K57" s="295"/>
      <c r="L57" s="295"/>
      <c r="M57" s="295">
        <f>'将来負担比率（分子）の構造'!L$51</f>
        <v>62</v>
      </c>
      <c r="N57" s="295"/>
      <c r="O57" s="295"/>
      <c r="P57" s="295">
        <f>'将来負担比率（分子）の構造'!M$51</f>
        <v>42</v>
      </c>
    </row>
    <row r="58" spans="1:16" x14ac:dyDescent="0.15">
      <c r="A58" s="295" t="s">
        <v>93</v>
      </c>
      <c r="B58" s="295"/>
      <c r="C58" s="295"/>
      <c r="D58" s="295">
        <f>'将来負担比率（分子）の構造'!I$50</f>
        <v>2424</v>
      </c>
      <c r="E58" s="295"/>
      <c r="F58" s="295"/>
      <c r="G58" s="295">
        <f>'将来負担比率（分子）の構造'!J$50</f>
        <v>2632</v>
      </c>
      <c r="H58" s="295"/>
      <c r="I58" s="295"/>
      <c r="J58" s="295">
        <f>'将来負担比率（分子）の構造'!K$50</f>
        <v>2797</v>
      </c>
      <c r="K58" s="295"/>
      <c r="L58" s="295"/>
      <c r="M58" s="295">
        <f>'将来負担比率（分子）の構造'!L$50</f>
        <v>3135</v>
      </c>
      <c r="N58" s="295"/>
      <c r="O58" s="295"/>
      <c r="P58" s="295">
        <f>'将来負担比率（分子）の構造'!M$50</f>
        <v>3273</v>
      </c>
    </row>
    <row r="59" spans="1:16" x14ac:dyDescent="0.15">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76</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77</v>
      </c>
      <c r="B62" s="295">
        <f>'将来負担比率（分子）の構造'!I$45</f>
        <v>1136</v>
      </c>
      <c r="C62" s="295"/>
      <c r="D62" s="295"/>
      <c r="E62" s="295">
        <f>'将来負担比率（分子）の構造'!J$45</f>
        <v>1152</v>
      </c>
      <c r="F62" s="295"/>
      <c r="G62" s="295"/>
      <c r="H62" s="295">
        <f>'将来負担比率（分子）の構造'!K$45</f>
        <v>1071</v>
      </c>
      <c r="I62" s="295"/>
      <c r="J62" s="295"/>
      <c r="K62" s="295">
        <f>'将来負担比率（分子）の構造'!L$45</f>
        <v>1085</v>
      </c>
      <c r="L62" s="295"/>
      <c r="M62" s="295"/>
      <c r="N62" s="295">
        <f>'将来負担比率（分子）の構造'!M$45</f>
        <v>1091</v>
      </c>
      <c r="O62" s="295"/>
      <c r="P62" s="295"/>
    </row>
    <row r="63" spans="1:16" x14ac:dyDescent="0.15">
      <c r="A63" s="295" t="s">
        <v>75</v>
      </c>
      <c r="B63" s="295">
        <f>'将来負担比率（分子）の構造'!I$44</f>
        <v>196</v>
      </c>
      <c r="C63" s="295"/>
      <c r="D63" s="295"/>
      <c r="E63" s="295">
        <f>'将来負担比率（分子）の構造'!J$44</f>
        <v>167</v>
      </c>
      <c r="F63" s="295"/>
      <c r="G63" s="295"/>
      <c r="H63" s="295">
        <f>'将来負担比率（分子）の構造'!K$44</f>
        <v>164</v>
      </c>
      <c r="I63" s="295"/>
      <c r="J63" s="295"/>
      <c r="K63" s="295">
        <f>'将来負担比率（分子）の構造'!L$44</f>
        <v>201</v>
      </c>
      <c r="L63" s="295"/>
      <c r="M63" s="295"/>
      <c r="N63" s="295">
        <f>'将来負担比率（分子）の構造'!M$44</f>
        <v>188</v>
      </c>
      <c r="O63" s="295"/>
      <c r="P63" s="295"/>
    </row>
    <row r="64" spans="1:16" x14ac:dyDescent="0.15">
      <c r="A64" s="295" t="s">
        <v>73</v>
      </c>
      <c r="B64" s="295">
        <f>'将来負担比率（分子）の構造'!I$43</f>
        <v>9473</v>
      </c>
      <c r="C64" s="295"/>
      <c r="D64" s="295"/>
      <c r="E64" s="295">
        <f>'将来負担比率（分子）の構造'!J$43</f>
        <v>8264</v>
      </c>
      <c r="F64" s="295"/>
      <c r="G64" s="295"/>
      <c r="H64" s="295">
        <f>'将来負担比率（分子）の構造'!K$43</f>
        <v>7141</v>
      </c>
      <c r="I64" s="295"/>
      <c r="J64" s="295"/>
      <c r="K64" s="295">
        <f>'将来負担比率（分子）の構造'!L$43</f>
        <v>6031</v>
      </c>
      <c r="L64" s="295"/>
      <c r="M64" s="295"/>
      <c r="N64" s="295">
        <f>'将来負担比率（分子）の構造'!M$43</f>
        <v>5637</v>
      </c>
      <c r="O64" s="295"/>
      <c r="P64" s="295"/>
    </row>
    <row r="65" spans="1:16" x14ac:dyDescent="0.15">
      <c r="A65" s="295" t="s">
        <v>72</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56</v>
      </c>
      <c r="B66" s="295">
        <f>'将来負担比率（分子）の構造'!I$41</f>
        <v>13369</v>
      </c>
      <c r="C66" s="295"/>
      <c r="D66" s="295"/>
      <c r="E66" s="295">
        <f>'将来負担比率（分子）の構造'!J$41</f>
        <v>14444</v>
      </c>
      <c r="F66" s="295"/>
      <c r="G66" s="295"/>
      <c r="H66" s="295">
        <f>'将来負担比率（分子）の構造'!K$41</f>
        <v>15785</v>
      </c>
      <c r="I66" s="295"/>
      <c r="J66" s="295"/>
      <c r="K66" s="295">
        <f>'将来負担比率（分子）の構造'!L$41</f>
        <v>15228</v>
      </c>
      <c r="L66" s="295"/>
      <c r="M66" s="295"/>
      <c r="N66" s="295">
        <f>'将来負担比率（分子）の構造'!M$41</f>
        <v>14315</v>
      </c>
      <c r="O66" s="295"/>
      <c r="P66" s="295"/>
    </row>
    <row r="67" spans="1:16" x14ac:dyDescent="0.15">
      <c r="A67" s="295" t="s">
        <v>98</v>
      </c>
      <c r="B67" s="295" t="e">
        <f>NA()</f>
        <v>#N/A</v>
      </c>
      <c r="C67" s="295">
        <f>IF(ISNUMBER('将来負担比率（分子）の構造'!I$53),IF('将来負担比率（分子）の構造'!I$53&lt;0,0,'将来負担比率（分子）の構造'!I$53),NA())</f>
        <v>6531</v>
      </c>
      <c r="D67" s="295" t="e">
        <f>NA()</f>
        <v>#N/A</v>
      </c>
      <c r="E67" s="295" t="e">
        <f>NA()</f>
        <v>#N/A</v>
      </c>
      <c r="F67" s="295">
        <f>IF(ISNUMBER('将来負担比率（分子）の構造'!J$53),IF('将来負担比率（分子）の構造'!J$53&lt;0,0,'将来負担比率（分子）の構造'!J$53),NA())</f>
        <v>5888</v>
      </c>
      <c r="G67" s="295" t="e">
        <f>NA()</f>
        <v>#N/A</v>
      </c>
      <c r="H67" s="295" t="e">
        <f>NA()</f>
        <v>#N/A</v>
      </c>
      <c r="I67" s="295">
        <f>IF(ISNUMBER('将来負担比率（分子）の構造'!K$53),IF('将来負担比率（分子）の構造'!K$53&lt;0,0,'将来負担比率（分子）の構造'!K$53),NA())</f>
        <v>5539</v>
      </c>
      <c r="J67" s="295" t="e">
        <f>NA()</f>
        <v>#N/A</v>
      </c>
      <c r="K67" s="295" t="e">
        <f>NA()</f>
        <v>#N/A</v>
      </c>
      <c r="L67" s="295">
        <f>IF(ISNUMBER('将来負担比率（分子）の構造'!L$53),IF('将来負担比率（分子）の構造'!L$53&lt;0,0,'将来負担比率（分子）の構造'!L$53),NA())</f>
        <v>4078</v>
      </c>
      <c r="M67" s="295" t="e">
        <f>NA()</f>
        <v>#N/A</v>
      </c>
      <c r="N67" s="295" t="e">
        <f>NA()</f>
        <v>#N/A</v>
      </c>
      <c r="O67" s="295">
        <f>IF(ISNUMBER('将来負担比率（分子）の構造'!M$53),IF('将来負担比率（分子）の構造'!M$53&lt;0,0,'将来負担比率（分子）の構造'!M$53),NA())</f>
        <v>3556</v>
      </c>
      <c r="P67" s="295" t="e">
        <f>NA()</f>
        <v>#N/A</v>
      </c>
    </row>
    <row r="70" spans="1:16" x14ac:dyDescent="0.15">
      <c r="A70" s="298" t="s">
        <v>127</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128</v>
      </c>
      <c r="B72" s="299">
        <f>基金残高に係る経年分析!F55</f>
        <v>1590</v>
      </c>
      <c r="C72" s="299">
        <f>基金残高に係る経年分析!G55</f>
        <v>1673</v>
      </c>
      <c r="D72" s="299">
        <f>基金残高に係る経年分析!H55</f>
        <v>1790</v>
      </c>
    </row>
    <row r="73" spans="1:16" x14ac:dyDescent="0.15">
      <c r="A73" s="297" t="s">
        <v>129</v>
      </c>
      <c r="B73" s="299">
        <f>基金残高に係る経年分析!F56</f>
        <v>100</v>
      </c>
      <c r="C73" s="299">
        <f>基金残高に係る経年分析!G56</f>
        <v>200</v>
      </c>
      <c r="D73" s="299">
        <f>基金残高に係る経年分析!H56</f>
        <v>33</v>
      </c>
    </row>
    <row r="74" spans="1:16" x14ac:dyDescent="0.15">
      <c r="A74" s="297" t="s">
        <v>132</v>
      </c>
      <c r="B74" s="299">
        <f>基金残高に係る経年分析!F57</f>
        <v>1705</v>
      </c>
      <c r="C74" s="299">
        <f>基金残高に係る経年分析!G57</f>
        <v>1760</v>
      </c>
      <c r="D74" s="299">
        <f>基金残高に係る経年分析!H57</f>
        <v>1743</v>
      </c>
    </row>
  </sheetData>
  <sheetProtection algorithmName="SHA-512" hashValue="4wDBueUMlHDB5y5kqKovJ8Pi7uEkJHOTnN9KT4sv0eNbVL/9LDZljjCO0ILrrQ1HEYNtaka0z7CndAWCSGWs6w==" saltValue="2KWCThEs1T29PCMbkFp+c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小北　篤</dc:creator>
  <cp:lastModifiedBy>山口　滝平</cp:lastModifiedBy>
  <cp:lastPrinted>2025-03-18T04:56:58Z</cp:lastPrinted>
  <dcterms:created xsi:type="dcterms:W3CDTF">2025-03-13T06:44:53Z</dcterms:created>
  <dcterms:modified xsi:type="dcterms:W3CDTF">2025-03-26T04:58:11Z</dcterms:modified>
</cp:coreProperties>
</file>