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9200" windowHeight="12120"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<sst xmlns="http://schemas.openxmlformats.org/spreadsheetml/2006/main" count="166" uniqueCount="100">
  <si>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</si>
  <si>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</si>
  <si>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</si>
  <si>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</si>
  <si>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</si>
  <si>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</si>
  <si>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</si>
  <si>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</si>
  <si>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</si>
  <si>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</si>
  <si>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</si>
  <si>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</si>
  <si>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</si>
  <si>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</si>
  <si>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</si>
  <si>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</si>
  <si>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</si>
  <si>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</si>
  <si>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</si>
  <si>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</si>
  <si>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</si>
  <si>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</si>
  <si>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</si>
  <si>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</si>
  <si>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</si>
  <si>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</si>
  <si>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</si>
  <si>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</si>
  <si>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</si>
  <si>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</si>
  <si>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</si>
  <si>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</si>
  <si>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</si>
  <si>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</si>
  <si>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</si>
  <si>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</si>
  <si>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</si>
  <si>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</si>
  <si>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</si>
  <si>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</si>
  <si>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</si>
  <si>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</si>
  <si>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</si>
  <si>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</si>
  <si>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</si>
  <si>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</si>
  <si>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</si>
  <si>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</si>
  <si>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</si>
  <si>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</si>
  <si>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</si>
  <si>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</si>
  <si>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</si>
  <si>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</si>
  <si>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</si>
  <si>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</si>
  <si>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</si>
  <si>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</si>
  <si>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</si>
  <si>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</si>
  <si>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</si>
  <si>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</si>
  <si>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</si>
  <si>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</si>
  <si>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</si>
  <si>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</si>
  <si>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</si>
  <si>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</si>
  <si>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</si>
  <si>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</si>
  <si>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訪問看護事業特別会計</t>
  </si>
  <si>
    <t>-</t>
  </si>
  <si>
    <t>国民健康保険特別会計</t>
  </si>
  <si>
    <t>（事業勘定）</t>
  </si>
  <si>
    <t>（直診勘定）</t>
  </si>
  <si>
    <t>簡易水道特別会計</t>
  </si>
  <si>
    <t>老人保健特別会計</t>
  </si>
  <si>
    <t>下水道事業特別会計</t>
  </si>
  <si>
    <t>介護保険特別会計</t>
  </si>
  <si>
    <t>（保険事業勘定）</t>
  </si>
  <si>
    <t>（介護サービス事業勘定）</t>
  </si>
  <si>
    <t>後期高齢者医療特別会計</t>
  </si>
  <si>
    <t>京都府市町村職員退職手当組合</t>
  </si>
  <si>
    <t>京都府市町村議会議員公務災害補償等組合</t>
  </si>
  <si>
    <t>宮津与謝消防組合</t>
  </si>
  <si>
    <t>丹後地区広域市町村圏事務組合（一般会計）</t>
  </si>
  <si>
    <t>丹後地区広域市町村圏事務組合（ふるさと市町村圏事業特別会計）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</si>
  <si>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</si>
  <si>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</si>
  <si>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</si>
  <si>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</si>
  <si>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</si>
  <si>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</si>
  <si>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t>
  </si>
  <si>
    <t>　</t>
  </si>
  <si>
    <t>株式会社　伊根町ふるさと振興公社</t>
  </si>
  <si>
    <t>丹後地区土地開発公社</t>
  </si>
  <si>
    <t>他会計等からの繰入金</t>
  </si>
  <si>
    <t>（単位：千円）</t>
  </si>
  <si>
    <t>団体名　　京都府伊根町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</si>
</sst>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double"/>
      <bottom>
        <color indexed="63"/>
      </bottom>
    </border>
    <border>
      <left style="hair"/>
      <right>
        <color indexed="63"/>
      </right>
      <top style="double"/>
      <bottom>
        <color indexed="63"/>
      </bottom>
    </border>
    <border>
      <left style="thin"/>
      <right style="thin"/>
      <top style="double"/>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double"/>
      <bottom>
        <color indexed="63"/>
      </bottom>
    </border>
    <border>
      <left style="hair"/>
      <right style="thin"/>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thin"/>
    </border>
    <border diagonalUp="1">
      <left style="thin"/>
      <right style="hair"/>
      <top style="double"/>
      <bottom style="thin"/>
      <diagonal style="hair"/>
    </border>
    <border diagonalUp="1">
      <left style="hair"/>
      <right style="hair"/>
      <top style="double"/>
      <bottom style="thin"/>
      <diagonal style="hair"/>
    </border>
    <border>
      <left style="hair"/>
      <right style="hair"/>
      <top style="double"/>
      <bottom style="thin"/>
    </border>
    <border>
      <left style="hair"/>
      <right style="thin"/>
      <top style="double"/>
      <bottom style="thin"/>
    </border>
    <border>
      <left style="thin"/>
      <right>
        <color indexed="63"/>
      </right>
      <top style="double"/>
      <bottom style="hair"/>
    </border>
    <border>
      <left style="hair"/>
      <right style="hair"/>
      <top style="thin"/>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0" fontId="2" fillId="33" borderId="16" xfId="0"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48"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0" fontId="2" fillId="33" borderId="30" xfId="0"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28"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1" xfId="0" applyFont="1" applyFill="1" applyBorder="1" applyAlignment="1">
      <alignment horizontal="distributed" vertical="center" inden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8" xfId="0" applyFont="1" applyFill="1" applyBorder="1" applyAlignment="1">
      <alignment horizontal="center" vertical="center" wrapText="1"/>
    </xf>
    <xf numFmtId="178" fontId="2" fillId="33" borderId="39" xfId="0" applyNumberFormat="1" applyFont="1" applyFill="1" applyBorder="1" applyAlignment="1">
      <alignment horizontal="center" vertical="center" shrinkToFit="1"/>
    </xf>
    <xf numFmtId="178" fontId="2" fillId="33" borderId="15" xfId="0" applyNumberFormat="1" applyFont="1" applyFill="1" applyBorder="1" applyAlignment="1">
      <alignment horizontal="center" vertical="center" shrinkToFit="1"/>
    </xf>
    <xf numFmtId="182" fontId="2" fillId="33" borderId="15" xfId="0" applyNumberFormat="1" applyFont="1" applyFill="1" applyBorder="1" applyAlignment="1">
      <alignment horizontal="center" vertical="center"/>
    </xf>
    <xf numFmtId="182" fontId="2" fillId="33" borderId="16" xfId="0" applyNumberFormat="1" applyFont="1" applyFill="1" applyBorder="1" applyAlignment="1">
      <alignment horizontal="center" vertical="center"/>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18" xfId="0" applyNumberFormat="1" applyFont="1" applyFill="1" applyBorder="1" applyAlignment="1">
      <alignment horizontal="center" vertical="center" shrinkToFit="1"/>
    </xf>
    <xf numFmtId="179" fontId="2" fillId="33" borderId="40" xfId="0" applyNumberFormat="1" applyFont="1" applyFill="1" applyBorder="1" applyAlignment="1">
      <alignment horizontal="center" vertical="center" shrinkToFit="1"/>
    </xf>
    <xf numFmtId="181" fontId="2" fillId="33" borderId="18" xfId="0" applyNumberFormat="1" applyFont="1" applyFill="1" applyBorder="1" applyAlignment="1">
      <alignment horizontal="center" vertical="center"/>
    </xf>
    <xf numFmtId="181" fontId="2" fillId="33" borderId="19" xfId="0" applyNumberFormat="1" applyFont="1" applyFill="1" applyBorder="1" applyAlignment="1">
      <alignment horizontal="center" vertical="center"/>
    </xf>
    <xf numFmtId="181" fontId="2" fillId="33" borderId="41" xfId="0" applyNumberFormat="1" applyFont="1" applyFill="1" applyBorder="1" applyAlignment="1">
      <alignment horizontal="center" vertical="center"/>
    </xf>
    <xf numFmtId="181" fontId="2" fillId="33" borderId="42" xfId="0" applyNumberFormat="1" applyFont="1" applyFill="1" applyBorder="1" applyAlignment="1">
      <alignment vertical="center"/>
    </xf>
    <xf numFmtId="181" fontId="2" fillId="33" borderId="41" xfId="0" applyNumberFormat="1" applyFont="1" applyFill="1" applyBorder="1" applyAlignment="1">
      <alignment vertical="center"/>
    </xf>
    <xf numFmtId="0" fontId="2" fillId="33" borderId="33" xfId="0" applyFont="1" applyFill="1" applyBorder="1" applyAlignment="1">
      <alignment horizontal="distributed" vertical="center" indent="1"/>
    </xf>
    <xf numFmtId="179" fontId="2" fillId="33" borderId="43"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8" fontId="2" fillId="33" borderId="40" xfId="0" applyNumberFormat="1" applyFont="1" applyFill="1" applyBorder="1" applyAlignment="1">
      <alignment horizontal="center" vertical="center" shrinkToFit="1"/>
    </xf>
    <xf numFmtId="176" fontId="2" fillId="33" borderId="29"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3" xfId="0" applyNumberFormat="1" applyFont="1" applyFill="1" applyBorder="1" applyAlignment="1">
      <alignment vertical="center" shrinkToFit="1"/>
    </xf>
    <xf numFmtId="178" fontId="2" fillId="33" borderId="17" xfId="0" applyNumberFormat="1" applyFont="1" applyFill="1" applyBorder="1" applyAlignment="1">
      <alignment horizontal="center" vertical="center" shrinkToFit="1"/>
    </xf>
    <xf numFmtId="179" fontId="2" fillId="33" borderId="17"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6" fontId="2" fillId="33" borderId="18" xfId="48" applyNumberFormat="1" applyFont="1" applyFill="1" applyBorder="1" applyAlignment="1">
      <alignment horizontal="right" vertical="center" shrinkToFit="1"/>
    </xf>
    <xf numFmtId="176" fontId="2" fillId="33" borderId="46" xfId="48"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176" fontId="2" fillId="33" borderId="48" xfId="48" applyNumberFormat="1" applyFont="1" applyFill="1" applyBorder="1" applyAlignment="1">
      <alignment vertical="center" shrinkToFit="1"/>
    </xf>
    <xf numFmtId="176" fontId="2" fillId="33" borderId="49" xfId="48" applyNumberFormat="1" applyFont="1" applyFill="1" applyBorder="1" applyAlignment="1">
      <alignment vertical="center" shrinkToFit="1"/>
    </xf>
    <xf numFmtId="0" fontId="2" fillId="33" borderId="50" xfId="0" applyFont="1" applyFill="1" applyBorder="1" applyAlignment="1">
      <alignment horizontal="center" vertical="center" shrinkToFit="1"/>
    </xf>
    <xf numFmtId="176" fontId="2" fillId="33" borderId="51"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0" fontId="2" fillId="33" borderId="56" xfId="0" applyFont="1" applyFill="1" applyBorder="1" applyAlignment="1">
      <alignment horizontal="center" vertical="center"/>
    </xf>
    <xf numFmtId="176" fontId="2" fillId="33" borderId="57" xfId="0" applyNumberFormat="1" applyFont="1" applyFill="1" applyBorder="1" applyAlignment="1">
      <alignment horizontal="center" vertical="center" shrinkToFit="1"/>
    </xf>
    <xf numFmtId="176" fontId="2" fillId="33" borderId="58" xfId="0" applyNumberFormat="1" applyFont="1" applyFill="1" applyBorder="1" applyAlignment="1">
      <alignment horizontal="center" vertical="center" shrinkToFit="1"/>
    </xf>
    <xf numFmtId="176" fontId="2" fillId="33" borderId="59" xfId="0" applyNumberFormat="1" applyFont="1" applyFill="1" applyBorder="1" applyAlignment="1">
      <alignment vertical="center" shrinkToFit="1"/>
    </xf>
    <xf numFmtId="176" fontId="2" fillId="33" borderId="58" xfId="0" applyNumberFormat="1" applyFont="1" applyFill="1" applyBorder="1" applyAlignment="1">
      <alignment vertical="center" shrinkToFit="1"/>
    </xf>
    <xf numFmtId="176" fontId="2" fillId="33" borderId="60" xfId="0" applyNumberFormat="1" applyFont="1" applyFill="1" applyBorder="1" applyAlignment="1">
      <alignment horizontal="center" vertical="center" shrinkToFit="1"/>
    </xf>
    <xf numFmtId="176" fontId="2" fillId="33" borderId="24" xfId="0" applyNumberFormat="1" applyFont="1" applyFill="1" applyBorder="1" applyAlignment="1">
      <alignment horizontal="right" vertical="center" shrinkToFit="1"/>
    </xf>
    <xf numFmtId="0" fontId="2" fillId="33" borderId="32" xfId="0" applyFont="1" applyFill="1" applyBorder="1" applyAlignment="1">
      <alignment horizontal="center" vertical="center"/>
    </xf>
    <xf numFmtId="0" fontId="2" fillId="0" borderId="36"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0" fontId="2" fillId="0" borderId="0" xfId="0" applyFont="1" applyFill="1" applyAlignment="1">
      <alignment vertical="center"/>
    </xf>
    <xf numFmtId="0" fontId="2" fillId="0" borderId="32"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0" fontId="2" fillId="0" borderId="33" xfId="0"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33" borderId="62" xfId="0" applyNumberFormat="1" applyFont="1" applyFill="1" applyBorder="1" applyAlignment="1">
      <alignment horizontal="right" vertical="center" shrinkToFit="1"/>
    </xf>
    <xf numFmtId="178" fontId="2" fillId="33" borderId="14" xfId="0" applyNumberFormat="1" applyFont="1" applyFill="1" applyBorder="1" applyAlignment="1">
      <alignment horizontal="center" vertical="center" shrinkToFit="1"/>
    </xf>
    <xf numFmtId="179" fontId="2" fillId="33" borderId="15" xfId="0" applyNumberFormat="1" applyFont="1" applyFill="1" applyBorder="1" applyAlignment="1">
      <alignment horizontal="center" vertical="center" shrinkToFit="1"/>
    </xf>
    <xf numFmtId="178" fontId="2" fillId="33" borderId="16" xfId="0" applyNumberFormat="1" applyFont="1" applyFill="1" applyBorder="1" applyAlignment="1">
      <alignment horizontal="center" vertical="center" shrinkToFit="1"/>
    </xf>
    <xf numFmtId="176" fontId="2" fillId="33" borderId="17"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52"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63" xfId="0" applyNumberFormat="1" applyFont="1" applyFill="1" applyBorder="1" applyAlignment="1">
      <alignment vertical="center" shrinkToFit="1"/>
    </xf>
    <xf numFmtId="176" fontId="2" fillId="33" borderId="26" xfId="0" applyNumberFormat="1" applyFont="1" applyFill="1" applyBorder="1" applyAlignment="1">
      <alignment horizontal="right" vertical="center" shrinkToFit="1"/>
    </xf>
    <xf numFmtId="178" fontId="2" fillId="33" borderId="26" xfId="0" applyNumberFormat="1"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77" xfId="0" applyFont="1" applyFill="1" applyBorder="1" applyAlignment="1">
      <alignment horizontal="center" vertical="center"/>
    </xf>
    <xf numFmtId="0" fontId="1" fillId="34" borderId="62" xfId="0" applyFont="1" applyFill="1" applyBorder="1" applyAlignment="1">
      <alignment horizontal="center" vertical="center" wrapText="1"/>
    </xf>
    <xf numFmtId="0" fontId="1" fillId="34" borderId="72" xfId="0" applyFont="1" applyFill="1" applyBorder="1" applyAlignment="1">
      <alignment horizontal="center" vertical="center"/>
    </xf>
    <xf numFmtId="0" fontId="1" fillId="34" borderId="72" xfId="0" applyFont="1" applyFill="1" applyBorder="1" applyAlignment="1">
      <alignment horizontal="center" vertical="center" wrapText="1"/>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showGridLines="0" tabSelected="1" view="pageBreakPreview" zoomScale="110" zoomScaleNormal="150" zoomScaleSheetLayoutView="110" zoomScalePageLayoutView="0" workbookViewId="0" topLeftCell="A1">
      <selection activeCell="A5" sqref="A5"/>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98</v>
      </c>
    </row>
    <row r="4" spans="1:10" ht="21" customHeight="1" thickBot="1">
      <c r="A4" s="7" t="s">
        <v>99</v>
      </c>
      <c r="B4" s="10"/>
      <c r="G4" s="39" t="s">
        <v>50</v>
      </c>
      <c r="H4" s="40" t="s">
        <v>51</v>
      </c>
      <c r="I4" s="8" t="s">
        <v>52</v>
      </c>
      <c r="J4" s="11" t="s">
        <v>53</v>
      </c>
    </row>
    <row r="5" spans="7:10" ht="13.5" customHeight="1" thickTop="1">
      <c r="G5" s="12">
        <v>232339</v>
      </c>
      <c r="H5" s="86">
        <v>1314818</v>
      </c>
      <c r="I5" s="87">
        <v>106288</v>
      </c>
      <c r="J5" s="88">
        <f>G5+H5+I5</f>
        <v>1653445</v>
      </c>
    </row>
    <row r="6" spans="1:10" ht="14.25">
      <c r="A6" s="6" t="s">
        <v>2</v>
      </c>
      <c r="H6" s="89"/>
      <c r="I6" s="89"/>
      <c r="J6" s="89"/>
    </row>
    <row r="7" spans="8:9" ht="10.5">
      <c r="H7" s="3" t="s">
        <v>98</v>
      </c>
      <c r="I7" s="3"/>
    </row>
    <row r="8" spans="1:8" ht="13.5" customHeight="1">
      <c r="A8" s="142" t="s">
        <v>0</v>
      </c>
      <c r="B8" s="150" t="s">
        <v>3</v>
      </c>
      <c r="C8" s="149" t="s">
        <v>4</v>
      </c>
      <c r="D8" s="149" t="s">
        <v>5</v>
      </c>
      <c r="E8" s="149" t="s">
        <v>6</v>
      </c>
      <c r="F8" s="140" t="s">
        <v>97</v>
      </c>
      <c r="G8" s="149" t="s">
        <v>7</v>
      </c>
      <c r="H8" s="144" t="s">
        <v>8</v>
      </c>
    </row>
    <row r="9" spans="1:8" ht="13.5" customHeight="1" thickBot="1">
      <c r="A9" s="143"/>
      <c r="B9" s="147"/>
      <c r="C9" s="148"/>
      <c r="D9" s="148"/>
      <c r="E9" s="148"/>
      <c r="F9" s="141"/>
      <c r="G9" s="148"/>
      <c r="H9" s="145"/>
    </row>
    <row r="10" spans="1:8" ht="13.5" customHeight="1" thickTop="1">
      <c r="A10" s="36" t="s">
        <v>9</v>
      </c>
      <c r="B10" s="13">
        <v>2900818</v>
      </c>
      <c r="C10" s="14">
        <v>2743276</v>
      </c>
      <c r="D10" s="14">
        <v>157542</v>
      </c>
      <c r="E10" s="14">
        <v>80915</v>
      </c>
      <c r="F10" s="120">
        <v>3974</v>
      </c>
      <c r="G10" s="14">
        <v>3004986</v>
      </c>
      <c r="H10" s="15"/>
    </row>
    <row r="11" spans="1:8" ht="13.5" customHeight="1">
      <c r="A11" s="37" t="s">
        <v>70</v>
      </c>
      <c r="B11" s="16">
        <v>24220</v>
      </c>
      <c r="C11" s="17">
        <v>23432</v>
      </c>
      <c r="D11" s="17">
        <v>788</v>
      </c>
      <c r="E11" s="17">
        <v>788</v>
      </c>
      <c r="F11" s="85" t="s">
        <v>71</v>
      </c>
      <c r="G11" s="85" t="s">
        <v>71</v>
      </c>
      <c r="H11" s="18"/>
    </row>
    <row r="12" spans="1:8" ht="13.5" customHeight="1">
      <c r="A12" s="41" t="s">
        <v>1</v>
      </c>
      <c r="B12" s="26">
        <f>SUM(B10:B11)</f>
        <v>2925038</v>
      </c>
      <c r="C12" s="27">
        <f>SUM(C10:C11)</f>
        <v>2766708</v>
      </c>
      <c r="D12" s="27">
        <f>SUM(D10:D11)</f>
        <v>158330</v>
      </c>
      <c r="E12" s="27">
        <f>SUM(E10:E11)</f>
        <v>81703</v>
      </c>
      <c r="F12" s="75"/>
      <c r="G12" s="27">
        <f>SUM(G10:G11)</f>
        <v>3004986</v>
      </c>
      <c r="H12" s="34"/>
    </row>
    <row r="13" spans="1:8" ht="13.5" customHeight="1">
      <c r="A13" s="78" t="s">
        <v>65</v>
      </c>
      <c r="B13" s="76"/>
      <c r="C13" s="76"/>
      <c r="D13" s="76"/>
      <c r="E13" s="76"/>
      <c r="F13" s="76"/>
      <c r="G13" s="76"/>
      <c r="H13" s="77"/>
    </row>
    <row r="14" ht="9.75" customHeight="1"/>
    <row r="15" ht="14.25">
      <c r="A15" s="6" t="s">
        <v>10</v>
      </c>
    </row>
    <row r="16" spans="9:12" ht="10.5">
      <c r="I16" s="3" t="s">
        <v>98</v>
      </c>
      <c r="K16" s="3"/>
      <c r="L16" s="3"/>
    </row>
    <row r="17" spans="1:9" ht="13.5" customHeight="1">
      <c r="A17" s="142" t="s">
        <v>0</v>
      </c>
      <c r="B17" s="146" t="s">
        <v>42</v>
      </c>
      <c r="C17" s="140" t="s">
        <v>43</v>
      </c>
      <c r="D17" s="140" t="s">
        <v>44</v>
      </c>
      <c r="E17" s="151" t="s">
        <v>45</v>
      </c>
      <c r="F17" s="140" t="s">
        <v>54</v>
      </c>
      <c r="G17" s="140" t="s">
        <v>11</v>
      </c>
      <c r="H17" s="151" t="s">
        <v>40</v>
      </c>
      <c r="I17" s="144" t="s">
        <v>8</v>
      </c>
    </row>
    <row r="18" spans="1:9" ht="13.5" customHeight="1" thickBot="1">
      <c r="A18" s="143"/>
      <c r="B18" s="147"/>
      <c r="C18" s="148"/>
      <c r="D18" s="148"/>
      <c r="E18" s="152"/>
      <c r="F18" s="141"/>
      <c r="G18" s="141"/>
      <c r="H18" s="153"/>
      <c r="I18" s="145"/>
    </row>
    <row r="19" spans="1:9" ht="13.5" customHeight="1" thickTop="1">
      <c r="A19" s="36" t="s">
        <v>72</v>
      </c>
      <c r="B19" s="115">
        <f>B20+B21</f>
        <v>582262</v>
      </c>
      <c r="C19" s="20">
        <f>C20+C21</f>
        <v>562114</v>
      </c>
      <c r="D19" s="20">
        <f>D20+D21</f>
        <v>20148</v>
      </c>
      <c r="E19" s="20">
        <f aca="true" t="shared" si="0" ref="E19:E28">D19</f>
        <v>20148</v>
      </c>
      <c r="F19" s="20">
        <f>F20+F21</f>
        <v>54234</v>
      </c>
      <c r="G19" s="20">
        <v>67449</v>
      </c>
      <c r="H19" s="20">
        <v>11601</v>
      </c>
      <c r="I19" s="21"/>
    </row>
    <row r="20" spans="1:9" ht="13.5" customHeight="1">
      <c r="A20" s="37" t="s">
        <v>73</v>
      </c>
      <c r="B20" s="22">
        <v>350950</v>
      </c>
      <c r="C20" s="23">
        <v>330904</v>
      </c>
      <c r="D20" s="23">
        <v>20046</v>
      </c>
      <c r="E20" s="23">
        <f t="shared" si="0"/>
        <v>20046</v>
      </c>
      <c r="F20" s="23">
        <v>18849</v>
      </c>
      <c r="G20" s="23">
        <v>0</v>
      </c>
      <c r="H20" s="23">
        <v>0</v>
      </c>
      <c r="I20" s="24"/>
    </row>
    <row r="21" spans="1:9" ht="13.5" customHeight="1">
      <c r="A21" s="37" t="s">
        <v>74</v>
      </c>
      <c r="B21" s="22">
        <v>231312</v>
      </c>
      <c r="C21" s="23">
        <v>231210</v>
      </c>
      <c r="D21" s="23">
        <v>102</v>
      </c>
      <c r="E21" s="23">
        <f t="shared" si="0"/>
        <v>102</v>
      </c>
      <c r="F21" s="23">
        <v>35385</v>
      </c>
      <c r="G21" s="23">
        <v>67449</v>
      </c>
      <c r="H21" s="23">
        <v>11601</v>
      </c>
      <c r="I21" s="24"/>
    </row>
    <row r="22" spans="1:9" s="110" customFormat="1" ht="13.5" customHeight="1">
      <c r="A22" s="116" t="s">
        <v>75</v>
      </c>
      <c r="B22" s="117">
        <v>156169</v>
      </c>
      <c r="C22" s="118">
        <v>148932</v>
      </c>
      <c r="D22" s="118">
        <v>177</v>
      </c>
      <c r="E22" s="118">
        <f t="shared" si="0"/>
        <v>177</v>
      </c>
      <c r="F22" s="118">
        <v>94041</v>
      </c>
      <c r="G22" s="118">
        <v>1085118</v>
      </c>
      <c r="H22" s="118">
        <v>728114</v>
      </c>
      <c r="I22" s="119"/>
    </row>
    <row r="23" spans="1:9" s="110" customFormat="1" ht="13.5" customHeight="1">
      <c r="A23" s="111" t="s">
        <v>76</v>
      </c>
      <c r="B23" s="112">
        <v>2948</v>
      </c>
      <c r="C23" s="113">
        <v>2888</v>
      </c>
      <c r="D23" s="113">
        <v>60</v>
      </c>
      <c r="E23" s="113">
        <f t="shared" si="0"/>
        <v>60</v>
      </c>
      <c r="F23" s="113">
        <v>0</v>
      </c>
      <c r="G23" s="113">
        <v>0</v>
      </c>
      <c r="H23" s="113">
        <v>0</v>
      </c>
      <c r="I23" s="114"/>
    </row>
    <row r="24" spans="1:9" s="110" customFormat="1" ht="13.5" customHeight="1">
      <c r="A24" s="111" t="s">
        <v>77</v>
      </c>
      <c r="B24" s="112">
        <v>136737</v>
      </c>
      <c r="C24" s="113">
        <v>135118</v>
      </c>
      <c r="D24" s="113">
        <v>69</v>
      </c>
      <c r="E24" s="113">
        <f t="shared" si="0"/>
        <v>69</v>
      </c>
      <c r="F24" s="113">
        <f>17612+11825</f>
        <v>29437</v>
      </c>
      <c r="G24" s="113">
        <v>303600</v>
      </c>
      <c r="H24" s="113">
        <v>252595</v>
      </c>
      <c r="I24" s="114"/>
    </row>
    <row r="25" spans="1:9" ht="13.5" customHeight="1">
      <c r="A25" s="38" t="s">
        <v>78</v>
      </c>
      <c r="B25" s="28">
        <f>B26+B27</f>
        <v>358106</v>
      </c>
      <c r="C25" s="29">
        <f>C26+C27</f>
        <v>356041</v>
      </c>
      <c r="D25" s="29">
        <f>D26+D27</f>
        <v>2065</v>
      </c>
      <c r="E25" s="29">
        <f t="shared" si="0"/>
        <v>2065</v>
      </c>
      <c r="F25" s="29">
        <f>F26+F27</f>
        <v>60805</v>
      </c>
      <c r="G25" s="29">
        <v>0</v>
      </c>
      <c r="H25" s="29">
        <v>0</v>
      </c>
      <c r="I25" s="30"/>
    </row>
    <row r="26" spans="1:9" ht="13.5" customHeight="1">
      <c r="A26" s="37" t="s">
        <v>79</v>
      </c>
      <c r="B26" s="22">
        <v>355437</v>
      </c>
      <c r="C26" s="23">
        <v>354229</v>
      </c>
      <c r="D26" s="23">
        <v>1208</v>
      </c>
      <c r="E26" s="23">
        <f t="shared" si="0"/>
        <v>1208</v>
      </c>
      <c r="F26" s="23">
        <v>60805</v>
      </c>
      <c r="G26" s="23">
        <v>0</v>
      </c>
      <c r="H26" s="23">
        <v>0</v>
      </c>
      <c r="I26" s="24"/>
    </row>
    <row r="27" spans="1:9" ht="13.5" customHeight="1">
      <c r="A27" s="38" t="s">
        <v>80</v>
      </c>
      <c r="B27" s="28">
        <v>2669</v>
      </c>
      <c r="C27" s="29">
        <v>1812</v>
      </c>
      <c r="D27" s="29">
        <v>857</v>
      </c>
      <c r="E27" s="29">
        <f t="shared" si="0"/>
        <v>857</v>
      </c>
      <c r="F27" s="29">
        <v>0</v>
      </c>
      <c r="G27" s="29">
        <v>0</v>
      </c>
      <c r="H27" s="29">
        <v>0</v>
      </c>
      <c r="I27" s="30"/>
    </row>
    <row r="28" spans="1:9" ht="13.5" customHeight="1">
      <c r="A28" s="38" t="s">
        <v>81</v>
      </c>
      <c r="B28" s="28">
        <v>31209</v>
      </c>
      <c r="C28" s="29">
        <v>30540</v>
      </c>
      <c r="D28" s="29">
        <v>669</v>
      </c>
      <c r="E28" s="29">
        <f t="shared" si="0"/>
        <v>669</v>
      </c>
      <c r="F28" s="29">
        <v>12264</v>
      </c>
      <c r="G28" s="29">
        <v>0</v>
      </c>
      <c r="H28" s="29">
        <v>0</v>
      </c>
      <c r="I28" s="30"/>
    </row>
    <row r="29" spans="1:9" ht="13.5" customHeight="1">
      <c r="A29" s="41" t="s">
        <v>14</v>
      </c>
      <c r="B29" s="42"/>
      <c r="C29" s="43"/>
      <c r="D29" s="43"/>
      <c r="E29" s="31">
        <f>E19+E22+E23+E24+E25+E28</f>
        <v>23188</v>
      </c>
      <c r="F29" s="33"/>
      <c r="G29" s="31">
        <f>G19+G22+G24</f>
        <v>1456167</v>
      </c>
      <c r="H29" s="31">
        <f>H19+H22+H24</f>
        <v>992310</v>
      </c>
      <c r="I29" s="35"/>
    </row>
    <row r="30" ht="10.5">
      <c r="A30" s="1" t="s">
        <v>59</v>
      </c>
    </row>
    <row r="31" ht="10.5">
      <c r="A31" s="1" t="s">
        <v>61</v>
      </c>
    </row>
    <row r="32" ht="10.5">
      <c r="A32" s="1" t="s">
        <v>48</v>
      </c>
    </row>
    <row r="33" ht="10.5">
      <c r="A33" s="1" t="s">
        <v>47</v>
      </c>
    </row>
    <row r="34" ht="9.75" customHeight="1"/>
    <row r="35" ht="14.25">
      <c r="A35" s="6" t="s">
        <v>12</v>
      </c>
    </row>
    <row r="36" spans="9:10" ht="10.5">
      <c r="I36" s="3" t="s">
        <v>98</v>
      </c>
      <c r="J36" s="3"/>
    </row>
    <row r="37" spans="1:9" ht="13.5" customHeight="1">
      <c r="A37" s="142" t="s">
        <v>13</v>
      </c>
      <c r="B37" s="146" t="s">
        <v>42</v>
      </c>
      <c r="C37" s="140" t="s">
        <v>43</v>
      </c>
      <c r="D37" s="140" t="s">
        <v>44</v>
      </c>
      <c r="E37" s="151" t="s">
        <v>45</v>
      </c>
      <c r="F37" s="140" t="s">
        <v>54</v>
      </c>
      <c r="G37" s="140" t="s">
        <v>11</v>
      </c>
      <c r="H37" s="151" t="s">
        <v>41</v>
      </c>
      <c r="I37" s="144" t="s">
        <v>8</v>
      </c>
    </row>
    <row r="38" spans="1:9" ht="13.5" customHeight="1" thickBot="1">
      <c r="A38" s="143"/>
      <c r="B38" s="147"/>
      <c r="C38" s="148"/>
      <c r="D38" s="148"/>
      <c r="E38" s="152"/>
      <c r="F38" s="141"/>
      <c r="G38" s="141"/>
      <c r="H38" s="153"/>
      <c r="I38" s="145"/>
    </row>
    <row r="39" spans="1:9" ht="13.5" customHeight="1" thickTop="1">
      <c r="A39" s="90" t="s">
        <v>82</v>
      </c>
      <c r="B39" s="91">
        <v>6281529</v>
      </c>
      <c r="C39" s="92">
        <v>5988339</v>
      </c>
      <c r="D39" s="92">
        <v>293190</v>
      </c>
      <c r="E39" s="92">
        <f aca="true" t="shared" si="1" ref="E39:E45">D39</f>
        <v>293190</v>
      </c>
      <c r="F39" s="92">
        <v>2100000</v>
      </c>
      <c r="G39" s="103" t="s">
        <v>93</v>
      </c>
      <c r="H39" s="103" t="s">
        <v>93</v>
      </c>
      <c r="I39" s="93"/>
    </row>
    <row r="40" spans="1:9" ht="13.5" customHeight="1">
      <c r="A40" s="44" t="s">
        <v>83</v>
      </c>
      <c r="B40" s="79">
        <v>2998</v>
      </c>
      <c r="C40" s="31">
        <v>955</v>
      </c>
      <c r="D40" s="31">
        <v>2043</v>
      </c>
      <c r="E40" s="31">
        <f t="shared" si="1"/>
        <v>2043</v>
      </c>
      <c r="F40" s="103" t="s">
        <v>93</v>
      </c>
      <c r="G40" s="103" t="s">
        <v>93</v>
      </c>
      <c r="H40" s="103" t="s">
        <v>93</v>
      </c>
      <c r="I40" s="35"/>
    </row>
    <row r="41" spans="1:9" ht="13.5" customHeight="1">
      <c r="A41" s="44" t="s">
        <v>84</v>
      </c>
      <c r="B41" s="79">
        <v>843239</v>
      </c>
      <c r="C41" s="31">
        <v>828888</v>
      </c>
      <c r="D41" s="31">
        <v>14351</v>
      </c>
      <c r="E41" s="31">
        <f t="shared" si="1"/>
        <v>14351</v>
      </c>
      <c r="F41" s="103" t="s">
        <v>93</v>
      </c>
      <c r="G41" s="103">
        <v>130937</v>
      </c>
      <c r="H41" s="108">
        <v>11130</v>
      </c>
      <c r="I41" s="35"/>
    </row>
    <row r="42" spans="1:9" ht="13.5" customHeight="1">
      <c r="A42" s="44" t="s">
        <v>85</v>
      </c>
      <c r="B42" s="79">
        <v>23380</v>
      </c>
      <c r="C42" s="31">
        <v>11698</v>
      </c>
      <c r="D42" s="31">
        <v>11682</v>
      </c>
      <c r="E42" s="31">
        <f t="shared" si="1"/>
        <v>11682</v>
      </c>
      <c r="F42" s="103">
        <v>3208</v>
      </c>
      <c r="G42" s="103" t="s">
        <v>93</v>
      </c>
      <c r="H42" s="103" t="s">
        <v>93</v>
      </c>
      <c r="I42" s="35"/>
    </row>
    <row r="43" spans="1:9" ht="13.5" customHeight="1">
      <c r="A43" s="44" t="s">
        <v>86</v>
      </c>
      <c r="B43" s="79">
        <v>1066464</v>
      </c>
      <c r="C43" s="31">
        <v>1066464</v>
      </c>
      <c r="D43" s="31">
        <v>0</v>
      </c>
      <c r="E43" s="31">
        <f t="shared" si="1"/>
        <v>0</v>
      </c>
      <c r="F43" s="103">
        <v>1005956</v>
      </c>
      <c r="G43" s="103" t="s">
        <v>93</v>
      </c>
      <c r="H43" s="103" t="s">
        <v>93</v>
      </c>
      <c r="I43" s="35"/>
    </row>
    <row r="44" spans="1:9" ht="13.5" customHeight="1">
      <c r="A44" s="44" t="s">
        <v>87</v>
      </c>
      <c r="B44" s="79">
        <v>113911</v>
      </c>
      <c r="C44" s="31">
        <v>109955</v>
      </c>
      <c r="D44" s="31">
        <v>3956</v>
      </c>
      <c r="E44" s="31">
        <f t="shared" si="1"/>
        <v>3956</v>
      </c>
      <c r="F44" s="103" t="s">
        <v>93</v>
      </c>
      <c r="G44" s="103" t="s">
        <v>93</v>
      </c>
      <c r="H44" s="103" t="s">
        <v>93</v>
      </c>
      <c r="I44" s="35"/>
    </row>
    <row r="45" spans="1:9" ht="13.5" customHeight="1">
      <c r="A45" s="44" t="s">
        <v>88</v>
      </c>
      <c r="B45" s="79">
        <v>68958</v>
      </c>
      <c r="C45" s="31">
        <v>62057</v>
      </c>
      <c r="D45" s="31">
        <v>6901</v>
      </c>
      <c r="E45" s="31">
        <f t="shared" si="1"/>
        <v>6901</v>
      </c>
      <c r="F45" s="103">
        <v>30334</v>
      </c>
      <c r="G45" s="103" t="s">
        <v>93</v>
      </c>
      <c r="H45" s="103" t="s">
        <v>93</v>
      </c>
      <c r="I45" s="35"/>
    </row>
    <row r="46" spans="1:9" ht="13.5" customHeight="1">
      <c r="A46" s="44" t="s">
        <v>89</v>
      </c>
      <c r="B46" s="79">
        <v>973238</v>
      </c>
      <c r="C46" s="31">
        <v>821984</v>
      </c>
      <c r="D46" s="31">
        <v>151254</v>
      </c>
      <c r="E46" s="107">
        <v>141732</v>
      </c>
      <c r="F46" s="103">
        <v>20594</v>
      </c>
      <c r="G46" s="103">
        <v>1059161</v>
      </c>
      <c r="H46" s="103" t="s">
        <v>93</v>
      </c>
      <c r="I46" s="35"/>
    </row>
    <row r="47" spans="1:9" s="110" customFormat="1" ht="13.5" customHeight="1">
      <c r="A47" s="105" t="s">
        <v>90</v>
      </c>
      <c r="B47" s="106">
        <v>3363980</v>
      </c>
      <c r="C47" s="107">
        <v>3224094</v>
      </c>
      <c r="D47" s="107">
        <v>139886</v>
      </c>
      <c r="E47" s="107">
        <f>D47</f>
        <v>139886</v>
      </c>
      <c r="F47" s="107">
        <v>20285</v>
      </c>
      <c r="G47" s="108" t="s">
        <v>93</v>
      </c>
      <c r="H47" s="108" t="s">
        <v>93</v>
      </c>
      <c r="I47" s="109"/>
    </row>
    <row r="48" spans="1:9" s="110" customFormat="1" ht="13.5" customHeight="1">
      <c r="A48" s="105" t="s">
        <v>91</v>
      </c>
      <c r="B48" s="106">
        <v>266190143</v>
      </c>
      <c r="C48" s="107">
        <v>253227603</v>
      </c>
      <c r="D48" s="107">
        <v>12962540</v>
      </c>
      <c r="E48" s="107">
        <v>12962540</v>
      </c>
      <c r="F48" s="107">
        <v>1977528</v>
      </c>
      <c r="G48" s="108" t="s">
        <v>93</v>
      </c>
      <c r="H48" s="108" t="s">
        <v>93</v>
      </c>
      <c r="I48" s="109"/>
    </row>
    <row r="49" spans="1:9" ht="13.5" customHeight="1" thickBot="1">
      <c r="A49" s="90" t="s">
        <v>92</v>
      </c>
      <c r="B49" s="94">
        <v>377985</v>
      </c>
      <c r="C49" s="95">
        <v>347082</v>
      </c>
      <c r="D49" s="95">
        <v>30903</v>
      </c>
      <c r="E49" s="95">
        <f>D49</f>
        <v>30903</v>
      </c>
      <c r="F49" s="95">
        <v>0</v>
      </c>
      <c r="G49" s="103" t="s">
        <v>93</v>
      </c>
      <c r="H49" s="103" t="s">
        <v>93</v>
      </c>
      <c r="I49" s="96"/>
    </row>
    <row r="50" spans="1:9" ht="13.5" customHeight="1" thickTop="1">
      <c r="A50" s="97" t="s">
        <v>15</v>
      </c>
      <c r="B50" s="98"/>
      <c r="C50" s="99"/>
      <c r="D50" s="99"/>
      <c r="E50" s="100">
        <f>SUM(E39:E49)</f>
        <v>13607184</v>
      </c>
      <c r="F50" s="101" t="s">
        <v>94</v>
      </c>
      <c r="G50" s="100">
        <f>SUM(G39:G49)</f>
        <v>1190098</v>
      </c>
      <c r="H50" s="100">
        <f>SUM(H39:H49)</f>
        <v>11130</v>
      </c>
      <c r="I50" s="102"/>
    </row>
    <row r="51" ht="9.75" customHeight="1">
      <c r="A51" s="2"/>
    </row>
    <row r="52" ht="14.25">
      <c r="A52" s="6" t="s">
        <v>55</v>
      </c>
    </row>
    <row r="53" ht="10.5">
      <c r="J53" s="3" t="s">
        <v>98</v>
      </c>
    </row>
    <row r="54" spans="1:10" ht="13.5" customHeight="1">
      <c r="A54" s="154" t="s">
        <v>16</v>
      </c>
      <c r="B54" s="146" t="s">
        <v>18</v>
      </c>
      <c r="C54" s="140" t="s">
        <v>46</v>
      </c>
      <c r="D54" s="140" t="s">
        <v>19</v>
      </c>
      <c r="E54" s="140" t="s">
        <v>20</v>
      </c>
      <c r="F54" s="140" t="s">
        <v>21</v>
      </c>
      <c r="G54" s="151" t="s">
        <v>22</v>
      </c>
      <c r="H54" s="151" t="s">
        <v>23</v>
      </c>
      <c r="I54" s="151" t="s">
        <v>58</v>
      </c>
      <c r="J54" s="144" t="s">
        <v>8</v>
      </c>
    </row>
    <row r="55" spans="1:10" ht="13.5" customHeight="1" thickBot="1">
      <c r="A55" s="155"/>
      <c r="B55" s="147"/>
      <c r="C55" s="148"/>
      <c r="D55" s="148"/>
      <c r="E55" s="148"/>
      <c r="F55" s="148"/>
      <c r="G55" s="152"/>
      <c r="H55" s="152"/>
      <c r="I55" s="153"/>
      <c r="J55" s="145"/>
    </row>
    <row r="56" spans="1:10" ht="13.5" customHeight="1" thickTop="1">
      <c r="A56" s="37" t="s">
        <v>95</v>
      </c>
      <c r="B56" s="22">
        <v>5495</v>
      </c>
      <c r="C56" s="23">
        <v>16905</v>
      </c>
      <c r="D56" s="23">
        <v>10000</v>
      </c>
      <c r="E56" s="121" t="s">
        <v>93</v>
      </c>
      <c r="F56" s="121" t="s">
        <v>93</v>
      </c>
      <c r="G56" s="121" t="s">
        <v>93</v>
      </c>
      <c r="H56" s="121" t="s">
        <v>93</v>
      </c>
      <c r="I56" s="121" t="s">
        <v>93</v>
      </c>
      <c r="J56" s="129"/>
    </row>
    <row r="57" spans="1:10" ht="13.5" customHeight="1">
      <c r="A57" s="38" t="s">
        <v>96</v>
      </c>
      <c r="B57" s="28">
        <v>192</v>
      </c>
      <c r="C57" s="29">
        <v>29440</v>
      </c>
      <c r="D57" s="29">
        <v>300</v>
      </c>
      <c r="E57" s="130" t="s">
        <v>93</v>
      </c>
      <c r="F57" s="130" t="s">
        <v>93</v>
      </c>
      <c r="G57" s="130" t="s">
        <v>93</v>
      </c>
      <c r="H57" s="130" t="s">
        <v>93</v>
      </c>
      <c r="I57" s="130" t="s">
        <v>93</v>
      </c>
      <c r="J57" s="30"/>
    </row>
    <row r="58" spans="1:10" ht="13.5" customHeight="1">
      <c r="A58" s="44" t="s">
        <v>17</v>
      </c>
      <c r="B58" s="32"/>
      <c r="C58" s="33"/>
      <c r="D58" s="31">
        <f>SUM(D56:D57)</f>
        <v>10300</v>
      </c>
      <c r="E58" s="103" t="s">
        <v>93</v>
      </c>
      <c r="F58" s="103" t="s">
        <v>93</v>
      </c>
      <c r="G58" s="103" t="s">
        <v>93</v>
      </c>
      <c r="H58" s="103" t="s">
        <v>93</v>
      </c>
      <c r="I58" s="103" t="s">
        <v>93</v>
      </c>
      <c r="J58" s="35"/>
    </row>
    <row r="59" ht="10.5">
      <c r="A59" s="1" t="s">
        <v>60</v>
      </c>
    </row>
    <row r="60" ht="9.75" customHeight="1"/>
    <row r="61" ht="14.25">
      <c r="A61" s="6" t="s">
        <v>38</v>
      </c>
    </row>
    <row r="62" ht="10.5">
      <c r="D62" s="3" t="s">
        <v>98</v>
      </c>
    </row>
    <row r="63" spans="1:4" ht="21.75" thickBot="1">
      <c r="A63" s="45" t="s">
        <v>33</v>
      </c>
      <c r="B63" s="46" t="s">
        <v>68</v>
      </c>
      <c r="C63" s="47" t="s">
        <v>69</v>
      </c>
      <c r="D63" s="48" t="s">
        <v>49</v>
      </c>
    </row>
    <row r="64" spans="1:4" ht="13.5" customHeight="1" thickTop="1">
      <c r="A64" s="49" t="s">
        <v>34</v>
      </c>
      <c r="B64" s="19">
        <v>794316</v>
      </c>
      <c r="C64" s="20">
        <v>924946</v>
      </c>
      <c r="D64" s="25">
        <f>C64-B64</f>
        <v>130630</v>
      </c>
    </row>
    <row r="65" spans="1:4" ht="13.5" customHeight="1">
      <c r="A65" s="50" t="s">
        <v>35</v>
      </c>
      <c r="B65" s="22">
        <v>343</v>
      </c>
      <c r="C65" s="23">
        <v>100002</v>
      </c>
      <c r="D65" s="24">
        <f>C65-B65</f>
        <v>99659</v>
      </c>
    </row>
    <row r="66" spans="1:4" ht="13.5" customHeight="1">
      <c r="A66" s="51" t="s">
        <v>36</v>
      </c>
      <c r="B66" s="28">
        <v>297248</v>
      </c>
      <c r="C66" s="29">
        <v>319813</v>
      </c>
      <c r="D66" s="30">
        <f>C66-B66</f>
        <v>22565</v>
      </c>
    </row>
    <row r="67" spans="1:4" ht="13.5" customHeight="1">
      <c r="A67" s="41" t="s">
        <v>37</v>
      </c>
      <c r="B67" s="79">
        <f>SUM(B64:B66)</f>
        <v>1091907</v>
      </c>
      <c r="C67" s="31">
        <f>SUM(C64:C66)</f>
        <v>1344761</v>
      </c>
      <c r="D67" s="35">
        <f>C67-B67</f>
        <v>252854</v>
      </c>
    </row>
    <row r="68" spans="1:4" ht="10.5">
      <c r="A68" s="1" t="s">
        <v>57</v>
      </c>
      <c r="B68" s="52"/>
      <c r="C68" s="52"/>
      <c r="D68" s="52"/>
    </row>
    <row r="69" spans="1:4" ht="9.75" customHeight="1">
      <c r="A69" s="53"/>
      <c r="B69" s="52"/>
      <c r="C69" s="52"/>
      <c r="D69" s="52"/>
    </row>
    <row r="70" ht="14.25">
      <c r="A70" s="6" t="s">
        <v>56</v>
      </c>
    </row>
    <row r="71" ht="10.5" customHeight="1">
      <c r="A71" s="6"/>
    </row>
    <row r="72" spans="1:11" ht="21.75" thickBot="1">
      <c r="A72" s="45" t="s">
        <v>32</v>
      </c>
      <c r="B72" s="46" t="s">
        <v>68</v>
      </c>
      <c r="C72" s="47" t="s">
        <v>69</v>
      </c>
      <c r="D72" s="47" t="s">
        <v>49</v>
      </c>
      <c r="E72" s="54" t="s">
        <v>30</v>
      </c>
      <c r="F72" s="48" t="s">
        <v>31</v>
      </c>
      <c r="G72" s="138" t="s">
        <v>39</v>
      </c>
      <c r="H72" s="139"/>
      <c r="I72" s="46" t="s">
        <v>68</v>
      </c>
      <c r="J72" s="47" t="s">
        <v>69</v>
      </c>
      <c r="K72" s="48" t="s">
        <v>49</v>
      </c>
    </row>
    <row r="73" spans="1:11" ht="13.5" customHeight="1" thickTop="1">
      <c r="A73" s="49" t="s">
        <v>24</v>
      </c>
      <c r="B73" s="55">
        <v>4.46</v>
      </c>
      <c r="C73" s="56">
        <v>4.94</v>
      </c>
      <c r="D73" s="56">
        <f aca="true" t="shared" si="2" ref="D73:D78">C73-B73</f>
        <v>0.4800000000000004</v>
      </c>
      <c r="E73" s="57">
        <v>-15</v>
      </c>
      <c r="F73" s="58">
        <v>-20</v>
      </c>
      <c r="G73" s="134" t="s">
        <v>75</v>
      </c>
      <c r="H73" s="135"/>
      <c r="I73" s="121" t="s">
        <v>93</v>
      </c>
      <c r="J73" s="121" t="s">
        <v>93</v>
      </c>
      <c r="K73" s="127" t="s">
        <v>93</v>
      </c>
    </row>
    <row r="74" spans="1:11" ht="13.5" customHeight="1">
      <c r="A74" s="104" t="s">
        <v>25</v>
      </c>
      <c r="B74" s="80">
        <v>6.56</v>
      </c>
      <c r="C74" s="59">
        <v>6.34</v>
      </c>
      <c r="D74" s="59">
        <f t="shared" si="2"/>
        <v>-0.21999999999999975</v>
      </c>
      <c r="E74" s="60">
        <v>-20</v>
      </c>
      <c r="F74" s="61">
        <v>-40</v>
      </c>
      <c r="G74" s="132" t="s">
        <v>77</v>
      </c>
      <c r="H74" s="133"/>
      <c r="I74" s="125" t="s">
        <v>93</v>
      </c>
      <c r="J74" s="126" t="s">
        <v>93</v>
      </c>
      <c r="K74" s="128" t="s">
        <v>93</v>
      </c>
    </row>
    <row r="75" spans="1:11" ht="13.5" customHeight="1">
      <c r="A75" s="50" t="s">
        <v>26</v>
      </c>
      <c r="B75" s="63">
        <v>15.5</v>
      </c>
      <c r="C75" s="62">
        <v>13.4</v>
      </c>
      <c r="D75" s="59">
        <f t="shared" si="2"/>
        <v>-2.0999999999999996</v>
      </c>
      <c r="E75" s="64">
        <v>25</v>
      </c>
      <c r="F75" s="65">
        <v>35</v>
      </c>
      <c r="G75" s="132"/>
      <c r="H75" s="133"/>
      <c r="I75" s="122"/>
      <c r="J75" s="123"/>
      <c r="K75" s="124"/>
    </row>
    <row r="76" spans="1:11" ht="13.5" customHeight="1">
      <c r="A76" s="50" t="s">
        <v>27</v>
      </c>
      <c r="B76" s="81">
        <v>50</v>
      </c>
      <c r="C76" s="62">
        <v>18.9</v>
      </c>
      <c r="D76" s="59">
        <f t="shared" si="2"/>
        <v>-31.1</v>
      </c>
      <c r="E76" s="64">
        <v>350</v>
      </c>
      <c r="F76" s="66"/>
      <c r="G76" s="132"/>
      <c r="H76" s="133"/>
      <c r="I76" s="80"/>
      <c r="J76" s="62"/>
      <c r="K76" s="83"/>
    </row>
    <row r="77" spans="1:11" ht="13.5" customHeight="1">
      <c r="A77" s="50" t="s">
        <v>28</v>
      </c>
      <c r="B77" s="74">
        <v>0.137</v>
      </c>
      <c r="C77" s="59">
        <v>0.13</v>
      </c>
      <c r="D77" s="59">
        <f t="shared" si="2"/>
        <v>-0.007000000000000006</v>
      </c>
      <c r="E77" s="67"/>
      <c r="F77" s="68"/>
      <c r="G77" s="132"/>
      <c r="H77" s="133"/>
      <c r="I77" s="80"/>
      <c r="J77" s="62"/>
      <c r="K77" s="83"/>
    </row>
    <row r="78" spans="1:11" ht="13.5" customHeight="1">
      <c r="A78" s="69" t="s">
        <v>29</v>
      </c>
      <c r="B78" s="70">
        <v>89.9</v>
      </c>
      <c r="C78" s="71">
        <v>86.1</v>
      </c>
      <c r="D78" s="131">
        <f t="shared" si="2"/>
        <v>-3.8000000000000114</v>
      </c>
      <c r="E78" s="72"/>
      <c r="F78" s="73"/>
      <c r="G78" s="136"/>
      <c r="H78" s="137"/>
      <c r="I78" s="82"/>
      <c r="J78" s="71"/>
      <c r="K78" s="84"/>
    </row>
    <row r="79" ht="10.5">
      <c r="A79" s="1" t="s">
        <v>63</v>
      </c>
    </row>
    <row r="80" ht="10.5">
      <c r="A80" s="1" t="s">
        <v>64</v>
      </c>
    </row>
    <row r="81" ht="10.5">
      <c r="A81" s="1" t="s">
        <v>62</v>
      </c>
    </row>
    <row r="82" ht="10.5" customHeight="1">
      <c r="A82" s="1" t="s">
        <v>67</v>
      </c>
    </row>
  </sheetData>
  <sheetProtection/>
  <mergeCells count="43">
    <mergeCell ref="A37:A38"/>
    <mergeCell ref="B37:B38"/>
    <mergeCell ref="C37:C38"/>
    <mergeCell ref="A54:A55"/>
    <mergeCell ref="B54:B55"/>
    <mergeCell ref="C54:C55"/>
    <mergeCell ref="D54:D55"/>
    <mergeCell ref="E54:E55"/>
    <mergeCell ref="H54:H55"/>
    <mergeCell ref="J54:J55"/>
    <mergeCell ref="F54:F55"/>
    <mergeCell ref="G54:G55"/>
    <mergeCell ref="I54:I55"/>
    <mergeCell ref="I17:I18"/>
    <mergeCell ref="D17:D18"/>
    <mergeCell ref="E17:E18"/>
    <mergeCell ref="F17:F18"/>
    <mergeCell ref="H37:H38"/>
    <mergeCell ref="I37:I38"/>
    <mergeCell ref="G37:G38"/>
    <mergeCell ref="H17:H18"/>
    <mergeCell ref="B8:B9"/>
    <mergeCell ref="G17:G18"/>
    <mergeCell ref="D37:D38"/>
    <mergeCell ref="E37:E38"/>
    <mergeCell ref="G8:G9"/>
    <mergeCell ref="F8:F9"/>
    <mergeCell ref="G72:H72"/>
    <mergeCell ref="F37:F38"/>
    <mergeCell ref="A8:A9"/>
    <mergeCell ref="H8:H9"/>
    <mergeCell ref="A17:A18"/>
    <mergeCell ref="B17:B18"/>
    <mergeCell ref="C17:C18"/>
    <mergeCell ref="D8:D9"/>
    <mergeCell ref="C8:C9"/>
    <mergeCell ref="E8:E9"/>
    <mergeCell ref="G74:H74"/>
    <mergeCell ref="G73:H73"/>
    <mergeCell ref="G78:H78"/>
    <mergeCell ref="G77:H77"/>
    <mergeCell ref="G76:H76"/>
    <mergeCell ref="G75:H75"/>
  </mergeCells>
  <printOptions/>
  <pageMargins left="0.4330708661417323" right="0.3937007874015748" top="0.7086614173228347" bottom="0.31496062992125984" header="0.4330708661417323" footer="0.1968503937007874"/>
  <pageSetup horizontalDpi="1200" verticalDpi="1200" orientation="portrait" paperSize="9" scale="88"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奈木野　健次</cp:lastModifiedBy>
  <cp:lastPrinted>2011-03-10T01:07:08Z</cp:lastPrinted>
  <dcterms:created xsi:type="dcterms:W3CDTF">1997-01-08T22:48:59Z</dcterms:created>
  <dcterms:modified xsi:type="dcterms:W3CDTF">2011-03-16T00:49:14Z</dcterms:modified>
  <cp:category/>
  <cp:version/>
  <cp:contentType/>
  <cp:contentStatus/>
</cp:coreProperties>
</file>