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980" tabRatio="552" activeTab="3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'０１～０８表'!$B$1:$N$57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'目次'!$A$1:$G$32</definedName>
  </definedNames>
  <calcPr fullCalcOnLoad="1"/>
</workbook>
</file>

<file path=xl/sharedStrings.xml><?xml version="1.0" encoding="utf-8"?>
<sst xmlns="http://schemas.openxmlformats.org/spreadsheetml/2006/main" count="941" uniqueCount="261">
  <si>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</si>
  <si>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</si>
  <si>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</si>
  <si>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</si>
  <si>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</si>
  <si>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</si>
  <si>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</si>
  <si>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</si>
  <si>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</si>
  <si>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</si>
  <si>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</si>
  <si>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</si>
  <si>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</si>
  <si>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</si>
  <si>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</si>
  <si>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</si>
  <si>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</si>
  <si>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</si>
  <si>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</si>
  <si>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</si>
  <si>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</si>
  <si>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</si>
  <si>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</si>
  <si>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</si>
  <si>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</si>
  <si>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</si>
  <si>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</si>
  <si>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</si>
  <si>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</si>
  <si>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</si>
  <si>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</si>
  <si>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</si>
  <si>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</si>
  <si>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</si>
  <si>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</si>
  <si>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</si>
  <si>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</si>
  <si>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</si>
  <si>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</si>
  <si>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</si>
  <si>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</si>
  <si>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</si>
  <si>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</si>
  <si>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</si>
  <si>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</si>
  <si>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</si>
  <si>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</si>
  <si>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</si>
  <si>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</si>
  <si>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</si>
  <si>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</si>
  <si>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</si>
  <si>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</si>
  <si>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</si>
  <si>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</si>
  <si>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</si>
  <si>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</si>
  <si>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</si>
  <si>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</si>
  <si>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</si>
  <si>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</si>
  <si>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</si>
  <si>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</si>
  <si>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</si>
  <si>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</si>
  <si>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</si>
  <si>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</si>
  <si>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</si>
  <si>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</si>
  <si>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</si>
  <si>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</si>
  <si>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</si>
  <si>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</si>
  <si>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</si>
  <si>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</si>
  <si>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</si>
  <si>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</si>
  <si>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</si>
  <si>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</si>
  <si>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</si>
  <si>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</si>
  <si>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</si>
  <si>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</si>
  <si>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</si>
  <si>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</si>
  <si>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</si>
  <si>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</si>
  <si>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</si>
  <si>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</si>
  <si>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</si>
  <si>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</si>
  <si>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</si>
  <si>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</si>
  <si>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</si>
  <si>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</si>
  <si>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</si>
  <si>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</si>
  <si>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</si>
  <si>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</si>
  <si>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</si>
  <si>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</si>
  <si>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</si>
  <si>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</si>
  <si>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</si>
  <si>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</si>
  <si>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</si>
  <si>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</si>
  <si>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</si>
  <si>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</si>
  <si>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</si>
  <si>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</si>
  <si>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</si>
  <si>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</si>
  <si>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</si>
  <si>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</si>
  <si>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</si>
  <si>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</si>
  <si>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</si>
  <si>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</si>
  <si>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</si>
  <si>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</si>
  <si>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</si>
  <si>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</si>
  <si>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</si>
  <si>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</si>
  <si>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</si>
  <si>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</si>
  <si>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平成１７年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</si>
  <si>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</si>
  <si>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</si>
  <si>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</si>
  <si>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</si>
  <si>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</si>
  <si>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</si>
  <si>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</si>
  <si>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</si>
  <si>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</si>
  <si>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</si>
  <si>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</si>
  <si>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</si>
  <si>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</si>
  <si>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</si>
  <si>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</si>
  <si>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</si>
  <si>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</si>
  <si>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</si>
  <si>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</si>
  <si>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</si>
  <si>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</si>
  <si>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</si>
  <si>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</si>
  <si>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</si>
  <si>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</si>
  <si>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</si>
  <si>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</si>
  <si>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</si>
  <si>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</si>
  <si>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</si>
  <si>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</si>
  <si>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</si>
  <si>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</si>
  <si>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</si>
  <si>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</si>
  <si>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</si>
  <si>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</si>
  <si>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</si>
  <si>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</si>
  <si>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</si>
  <si>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</si>
  <si>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</si>
  <si>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</si>
  <si>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</si>
  <si>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</si>
  <si>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</si>
  <si>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</si>
  <si>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</si>
  <si>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</si>
  <si>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</si>
  <si>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</si>
  <si>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</si>
  <si>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</si>
  <si>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</si>
  <si>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</si>
  <si>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</si>
  <si>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</si>
  <si>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</si>
  <si>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</si>
  <si>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</si>
  <si>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</si>
  <si>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</si>
  <si>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</si>
  <si>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</si>
  <si>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</si>
  <si>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</si>
  <si>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</si>
  <si>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</si>
  <si>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</si>
  <si>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</si>
  <si>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</si>
  <si>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</si>
  <si>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</si>
  <si>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</si>
  <si>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</si>
  <si>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</si>
  <si>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　　１０表～１８表・２１表</t>
  </si>
  <si>
    <t>更生施設</t>
  </si>
  <si>
    <t>平成２２年</t>
  </si>
  <si>
    <t>平成１７年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</si>
  <si>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</si>
  <si>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</si>
  <si>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</si>
  <si>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</si>
  <si>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</si>
  <si>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</si>
  <si>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</si>
  <si>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</si>
  <si>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</si>
  <si>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</si>
  <si>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</si>
  <si>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</si>
  <si>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</si>
  <si>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</si>
  <si>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</si>
  <si>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</si>
  <si>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</si>
  <si>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</si>
  <si>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</si>
  <si>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</si>
  <si>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</si>
  <si>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</si>
  <si>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t>幼稚園・認定こども園</t>
  </si>
  <si>
    <r>
      <t xml:space="preserve">平  成 </t>
    </r>
    <r>
      <rPr>
        <sz val="10"/>
        <color indexed="10"/>
        <rFont val="ＭＳ Ｐ明朝"/>
        <family val="1"/>
      </rPr>
      <t xml:space="preserve"> ２５ 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</si>
  <si>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 </t>
    </r>
    <r>
      <rPr>
        <sz val="10"/>
        <color indexed="10"/>
        <rFont val="ＭＳ Ｐ明朝"/>
        <family val="1"/>
      </rPr>
      <t>２５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</si>
  <si>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２５</t>
    </r>
    <r>
      <rPr>
        <sz val="10"/>
        <color indexed="8"/>
        <rFont val="ＭＳ Ｐ明朝"/>
        <family val="1"/>
      </rPr>
      <t xml:space="preserve"> 年  度</t>
    </r>
  </si>
  <si>
    <r>
      <t>平  成</t>
    </r>
    <r>
      <rPr>
        <sz val="10"/>
        <color indexed="10"/>
        <rFont val="ＭＳ Ｐ明朝"/>
        <family val="1"/>
      </rPr>
      <t xml:space="preserve">  ２５</t>
    </r>
    <r>
      <rPr>
        <sz val="10"/>
        <color indexed="8"/>
        <rFont val="ＭＳ Ｐ明朝"/>
        <family val="1"/>
      </rPr>
      <t xml:space="preserve">  年  度</t>
    </r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</si>
  <si>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</si>
  <si>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</si>
  <si>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</si>
  <si>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　Ｃ/Ｂ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</si>
  <si>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</si>
  <si>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</si>
  <si>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</si>
  <si>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</si>
  <si>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</si>
  <si>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</si>
  <si>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-</t>
  </si>
  <si>
    <r>
      <t xml:space="preserve">平  成  </t>
    </r>
    <r>
      <rPr>
        <b/>
        <sz val="20"/>
        <color indexed="10"/>
        <rFont val="ＭＳ 明朝"/>
        <family val="1"/>
      </rPr>
      <t>２６</t>
    </r>
    <r>
      <rPr>
        <b/>
        <sz val="20"/>
        <color indexed="8"/>
        <rFont val="ＭＳ 明朝"/>
        <family val="1"/>
      </rPr>
      <t xml:space="preserve"> 年  度</t>
    </r>
  </si>
  <si>
    <r>
      <t>平成</t>
    </r>
    <r>
      <rPr>
        <b/>
        <sz val="16"/>
        <color indexed="10"/>
        <rFont val="ＭＳ 明朝"/>
        <family val="1"/>
      </rPr>
      <t>２７</t>
    </r>
    <r>
      <rPr>
        <b/>
        <sz val="16"/>
        <color indexed="8"/>
        <rFont val="ＭＳ 明朝"/>
        <family val="1"/>
      </rPr>
      <t>年３月末日 現在</t>
    </r>
  </si>
  <si>
    <t>（平成２７年 ４ 月  １ 日現在）</t>
  </si>
  <si>
    <t>（平成２７年 ３ 月 ３１日現在）</t>
  </si>
  <si>
    <t>（　　　　　　〃　　　　　 　）</t>
  </si>
  <si>
    <t>（平成２６年１０月  １ 日現在）</t>
  </si>
  <si>
    <t>（平成２７年 ５ 月 １日現在）</t>
  </si>
  <si>
    <t>（施設の状況：平成２７年３月３１日現在）</t>
  </si>
  <si>
    <t>（専任職員数： 平成２７年 ４ 月 １ 日現在）</t>
  </si>
  <si>
    <r>
      <t xml:space="preserve">平  成 </t>
    </r>
    <r>
      <rPr>
        <sz val="10"/>
        <color indexed="10"/>
        <rFont val="ＭＳ Ｐ明朝"/>
        <family val="1"/>
      </rPr>
      <t xml:space="preserve"> ２６ 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</si>
  <si>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 </t>
    </r>
    <r>
      <rPr>
        <sz val="10"/>
        <color indexed="10"/>
        <rFont val="ＭＳ Ｐ明朝"/>
        <family val="1"/>
      </rPr>
      <t>２６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</si>
  <si>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２６</t>
    </r>
    <r>
      <rPr>
        <sz val="10"/>
        <color indexed="8"/>
        <rFont val="ＭＳ Ｐ明朝"/>
        <family val="1"/>
      </rPr>
      <t xml:space="preserve"> 年  度</t>
    </r>
  </si>
  <si>
    <r>
      <t>平  成</t>
    </r>
    <r>
      <rPr>
        <sz val="10"/>
        <color indexed="10"/>
        <rFont val="ＭＳ Ｐ明朝"/>
        <family val="1"/>
      </rPr>
      <t xml:space="preserve">  ２６</t>
    </r>
    <r>
      <rPr>
        <sz val="10"/>
        <color indexed="8"/>
        <rFont val="ＭＳ Ｐ明朝"/>
        <family val="1"/>
      </rPr>
      <t xml:space="preserve">  年  度</t>
    </r>
  </si>
  <si>
    <t>7小規模集合排水処理施設</t>
  </si>
  <si>
    <t>（平成n+1年1月1日現在）　（人）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</si>
</sst>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b/>
      <sz val="20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3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7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top" shrinkToFit="1"/>
    </xf>
    <xf numFmtId="0" fontId="25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distributed" vertical="center" shrinkToFit="1"/>
    </xf>
    <xf numFmtId="0" fontId="1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vertical="center" textRotation="255" shrinkToFit="1"/>
    </xf>
    <xf numFmtId="0" fontId="8" fillId="0" borderId="12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horizontal="left" vertical="center" shrinkToFit="1"/>
    </xf>
    <xf numFmtId="207" fontId="8" fillId="5" borderId="25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4" xfId="0" applyNumberFormat="1" applyFont="1" applyFill="1" applyBorder="1" applyAlignment="1" applyProtection="1">
      <alignment vertical="center"/>
      <protection locked="0"/>
    </xf>
    <xf numFmtId="206" fontId="8" fillId="0" borderId="18" xfId="0" applyNumberFormat="1" applyFont="1" applyFill="1" applyBorder="1" applyAlignment="1" applyProtection="1">
      <alignment vertical="center"/>
      <protection locked="0"/>
    </xf>
    <xf numFmtId="206" fontId="8" fillId="5" borderId="26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1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1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3" xfId="0" applyNumberFormat="1" applyFont="1" applyFill="1" applyBorder="1" applyAlignment="1">
      <alignment horizontal="right" vertical="center"/>
    </xf>
    <xf numFmtId="206" fontId="8" fillId="0" borderId="22" xfId="0" applyNumberFormat="1" applyFont="1" applyFill="1" applyBorder="1" applyAlignment="1">
      <alignment horizontal="right" vertical="center"/>
    </xf>
    <xf numFmtId="206" fontId="8" fillId="5" borderId="24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4" xfId="0" applyNumberFormat="1" applyFont="1" applyFill="1" applyBorder="1" applyAlignment="1">
      <alignment horizontal="right" vertical="center"/>
    </xf>
    <xf numFmtId="206" fontId="8" fillId="0" borderId="29" xfId="0" applyNumberFormat="1" applyFont="1" applyFill="1" applyBorder="1" applyAlignment="1" applyProtection="1">
      <alignment vertical="center" shrinkToFit="1"/>
      <protection locked="0"/>
    </xf>
    <xf numFmtId="206" fontId="8" fillId="0" borderId="30" xfId="0" applyNumberFormat="1" applyFont="1" applyFill="1" applyBorder="1" applyAlignment="1" applyProtection="1">
      <alignment vertical="center" shrinkToFit="1"/>
      <protection locked="0"/>
    </xf>
    <xf numFmtId="206" fontId="8" fillId="5" borderId="31" xfId="0" applyNumberFormat="1" applyFont="1" applyFill="1" applyBorder="1" applyAlignment="1" applyProtection="1">
      <alignment vertical="center" shrinkToFit="1"/>
      <protection locked="0"/>
    </xf>
    <xf numFmtId="206" fontId="8" fillId="0" borderId="21" xfId="0" applyNumberFormat="1" applyFont="1" applyFill="1" applyBorder="1" applyAlignment="1" applyProtection="1">
      <alignment vertical="center" shrinkToFit="1"/>
      <protection locked="0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2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32" xfId="0" applyNumberFormat="1" applyFont="1" applyFill="1" applyBorder="1" applyAlignment="1">
      <alignment vertical="center"/>
    </xf>
    <xf numFmtId="206" fontId="8" fillId="0" borderId="23" xfId="0" applyNumberFormat="1" applyFont="1" applyFill="1" applyBorder="1" applyAlignment="1">
      <alignment vertical="center"/>
    </xf>
    <xf numFmtId="206" fontId="8" fillId="0" borderId="22" xfId="0" applyNumberFormat="1" applyFont="1" applyFill="1" applyBorder="1" applyAlignment="1">
      <alignment vertical="center"/>
    </xf>
    <xf numFmtId="206" fontId="8" fillId="0" borderId="21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>
      <alignment horizontal="right" vertical="center"/>
    </xf>
    <xf numFmtId="206" fontId="8" fillId="0" borderId="28" xfId="0" applyNumberFormat="1" applyFont="1" applyFill="1" applyBorder="1" applyAlignment="1">
      <alignment vertical="center"/>
    </xf>
    <xf numFmtId="206" fontId="8" fillId="0" borderId="18" xfId="0" applyNumberFormat="1" applyFont="1" applyFill="1" applyBorder="1" applyAlignment="1">
      <alignment vertical="center"/>
    </xf>
    <xf numFmtId="206" fontId="8" fillId="5" borderId="26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3" xfId="0" applyNumberFormat="1" applyFont="1" applyFill="1" applyBorder="1" applyAlignment="1" applyProtection="1">
      <alignment vertical="center"/>
      <protection locked="0"/>
    </xf>
    <xf numFmtId="206" fontId="8" fillId="0" borderId="22" xfId="0" applyNumberFormat="1" applyFont="1" applyFill="1" applyBorder="1" applyAlignment="1" applyProtection="1">
      <alignment vertical="center"/>
      <protection locked="0"/>
    </xf>
    <xf numFmtId="206" fontId="8" fillId="5" borderId="24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horizontal="right" vertical="center"/>
      <protection locked="0"/>
    </xf>
    <xf numFmtId="206" fontId="8" fillId="0" borderId="18" xfId="0" applyNumberFormat="1" applyFont="1" applyFill="1" applyBorder="1" applyAlignment="1" applyProtection="1">
      <alignment horizontal="right" vertical="center"/>
      <protection locked="0"/>
    </xf>
    <xf numFmtId="206" fontId="8" fillId="0" borderId="21" xfId="0" applyNumberFormat="1" applyFont="1" applyFill="1" applyBorder="1" applyAlignment="1" applyProtection="1">
      <alignment horizontal="right" vertical="center"/>
      <protection locked="0"/>
    </xf>
    <xf numFmtId="206" fontId="8" fillId="5" borderId="26" xfId="0" applyNumberFormat="1" applyFont="1" applyFill="1" applyBorder="1" applyAlignment="1" applyProtection="1">
      <alignment horizontal="right" vertical="center"/>
      <protection locked="0"/>
    </xf>
    <xf numFmtId="206" fontId="8" fillId="0" borderId="22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21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0" borderId="29" xfId="0" applyNumberFormat="1" applyFont="1" applyFill="1" applyBorder="1" applyAlignment="1" applyProtection="1">
      <alignment vertical="center"/>
      <protection locked="0"/>
    </xf>
    <xf numFmtId="206" fontId="8" fillId="0" borderId="33" xfId="0" applyNumberFormat="1" applyFont="1" applyFill="1" applyBorder="1" applyAlignment="1" applyProtection="1">
      <alignment vertical="center"/>
      <protection locked="0"/>
    </xf>
    <xf numFmtId="206" fontId="8" fillId="0" borderId="33" xfId="49" applyNumberFormat="1" applyFont="1" applyFill="1" applyBorder="1" applyAlignment="1">
      <alignment vertical="center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7" fillId="0" borderId="0" xfId="61" applyFont="1" applyAlignment="1">
      <alignment horizontal="distributed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35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 shrinkToFit="1"/>
    </xf>
    <xf numFmtId="0" fontId="18" fillId="0" borderId="14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distributed" vertical="center" textRotation="255"/>
    </xf>
    <xf numFmtId="0" fontId="19" fillId="0" borderId="21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41" xfId="0" applyFont="1" applyFill="1" applyBorder="1" applyAlignment="1">
      <alignment horizontal="center" vertical="center" textRotation="255" shrinkToFit="1"/>
    </xf>
    <xf numFmtId="0" fontId="8" fillId="0" borderId="42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20" fillId="0" borderId="41" xfId="0" applyFont="1" applyFill="1" applyBorder="1" applyAlignment="1">
      <alignment horizontal="center" vertical="center" textRotation="255" shrinkToFit="1"/>
    </xf>
    <xf numFmtId="0" fontId="20" fillId="0" borderId="2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textRotation="255"/>
    </xf>
    <xf numFmtId="0" fontId="20" fillId="0" borderId="3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 textRotation="255" shrinkToFit="1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37" xfId="0" applyFont="1" applyFill="1" applyBorder="1" applyAlignment="1">
      <alignment horizontal="center" vertical="center" textRotation="255" shrinkToFit="1"/>
    </xf>
    <xf numFmtId="0" fontId="18" fillId="0" borderId="38" xfId="0" applyFont="1" applyFill="1" applyBorder="1" applyAlignment="1">
      <alignment horizontal="center" vertical="center" textRotation="255" shrinkToFit="1"/>
    </xf>
    <xf numFmtId="0" fontId="18" fillId="0" borderId="47" xfId="0" applyFont="1" applyFill="1" applyBorder="1" applyAlignment="1">
      <alignment horizontal="center" vertical="center" textRotation="255" shrinkToFit="1"/>
    </xf>
    <xf numFmtId="0" fontId="18" fillId="0" borderId="48" xfId="0" applyFont="1" applyFill="1" applyBorder="1" applyAlignment="1">
      <alignment horizontal="center" vertical="center" textRotation="255" shrinkToFit="1"/>
    </xf>
    <xf numFmtId="0" fontId="18" fillId="0" borderId="16" xfId="0" applyFont="1" applyFill="1" applyBorder="1" applyAlignment="1">
      <alignment horizontal="distributed" vertical="center"/>
    </xf>
    <xf numFmtId="0" fontId="21" fillId="0" borderId="4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18" xfId="0" applyNumberFormat="1" applyFont="1" applyFill="1" applyBorder="1" applyAlignment="1" applyProtection="1">
      <alignment vertical="center"/>
      <protection locked="0"/>
    </xf>
    <xf numFmtId="205" fontId="6" fillId="5" borderId="27" xfId="0" applyNumberFormat="1" applyFont="1" applyFill="1" applyBorder="1" applyAlignment="1">
      <alignment vertical="center"/>
    </xf>
    <xf numFmtId="205" fontId="6" fillId="5" borderId="28" xfId="0" applyNumberFormat="1" applyFont="1" applyFill="1" applyBorder="1" applyAlignment="1">
      <alignment vertical="center"/>
    </xf>
    <xf numFmtId="205" fontId="6" fillId="5" borderId="16" xfId="0" applyNumberFormat="1" applyFont="1" applyFill="1" applyBorder="1" applyAlignment="1">
      <alignment vertical="center"/>
    </xf>
    <xf numFmtId="205" fontId="6" fillId="5" borderId="18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255" shrinkToFit="1"/>
    </xf>
    <xf numFmtId="0" fontId="19" fillId="0" borderId="41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18" fillId="0" borderId="22" xfId="0" applyFont="1" applyFill="1" applyBorder="1" applyAlignment="1">
      <alignment horizontal="distributed" vertical="center" shrinkToFit="1"/>
    </xf>
    <xf numFmtId="0" fontId="18" fillId="0" borderId="51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205" fontId="6" fillId="5" borderId="32" xfId="0" applyNumberFormat="1" applyFont="1" applyFill="1" applyBorder="1" applyAlignment="1">
      <alignment vertical="center"/>
    </xf>
    <xf numFmtId="205" fontId="6" fillId="5" borderId="2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 textRotation="255"/>
    </xf>
    <xf numFmtId="0" fontId="18" fillId="0" borderId="41" xfId="0" applyFont="1" applyFill="1" applyBorder="1" applyAlignment="1">
      <alignment horizontal="center" vertical="center" textRotation="255"/>
    </xf>
    <xf numFmtId="0" fontId="18" fillId="0" borderId="28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distributed" vertical="center" shrinkToFit="1"/>
    </xf>
    <xf numFmtId="0" fontId="17" fillId="0" borderId="35" xfId="0" applyFont="1" applyFill="1" applyBorder="1" applyAlignment="1">
      <alignment horizontal="distributed" vertical="center" shrinkToFit="1"/>
    </xf>
    <xf numFmtId="0" fontId="17" fillId="0" borderId="18" xfId="0" applyFont="1" applyFill="1" applyBorder="1" applyAlignment="1">
      <alignment horizontal="distributed" vertical="center" shrinkToFit="1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21" xfId="0" applyNumberFormat="1" applyFont="1" applyFill="1" applyBorder="1" applyAlignment="1" applyProtection="1">
      <alignment vertical="center" shrinkToFit="1"/>
      <protection locked="0"/>
    </xf>
    <xf numFmtId="0" fontId="19" fillId="0" borderId="35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textRotation="255" shrinkToFit="1"/>
    </xf>
    <xf numFmtId="0" fontId="17" fillId="0" borderId="35" xfId="0" applyFont="1" applyFill="1" applyBorder="1" applyAlignment="1">
      <alignment horizontal="center" vertical="center" textRotation="255" shrinkToFit="1"/>
    </xf>
    <xf numFmtId="0" fontId="17" fillId="0" borderId="18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7" fillId="0" borderId="13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distributed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3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distributed"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distributed" vertical="center" textRotation="255"/>
    </xf>
    <xf numFmtId="0" fontId="17" fillId="0" borderId="35" xfId="0" applyFont="1" applyFill="1" applyBorder="1" applyAlignment="1">
      <alignment horizontal="distributed" vertical="center" textRotation="255"/>
    </xf>
    <xf numFmtId="0" fontId="17" fillId="0" borderId="49" xfId="0" applyFont="1" applyFill="1" applyBorder="1" applyAlignment="1">
      <alignment horizontal="distributed" vertical="center" textRotation="255"/>
    </xf>
    <xf numFmtId="0" fontId="17" fillId="0" borderId="47" xfId="0" applyFont="1" applyFill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/>
    </xf>
    <xf numFmtId="0" fontId="17" fillId="0" borderId="36" xfId="0" applyFont="1" applyFill="1" applyBorder="1" applyAlignment="1">
      <alignment horizontal="distributed" vertical="center" wrapText="1" shrinkToFit="1"/>
    </xf>
    <xf numFmtId="0" fontId="17" fillId="0" borderId="17" xfId="0" applyFont="1" applyFill="1" applyBorder="1" applyAlignment="1">
      <alignment horizontal="distributed" vertical="center" shrinkToFit="1"/>
    </xf>
    <xf numFmtId="0" fontId="17" fillId="0" borderId="34" xfId="0" applyFont="1" applyFill="1" applyBorder="1" applyAlignment="1">
      <alignment horizontal="distributed" vertical="center" shrinkToFit="1"/>
    </xf>
    <xf numFmtId="0" fontId="17" fillId="0" borderId="37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7" fillId="0" borderId="38" xfId="0" applyFont="1" applyFill="1" applyBorder="1" applyAlignment="1">
      <alignment horizontal="distributed" vertical="center" shrinkToFit="1"/>
    </xf>
    <xf numFmtId="0" fontId="17" fillId="0" borderId="19" xfId="0" applyFont="1" applyFill="1" applyBorder="1" applyAlignment="1">
      <alignment horizontal="distributed" vertical="center" shrinkToFit="1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39" xfId="0" applyFont="1" applyFill="1" applyBorder="1" applyAlignment="1">
      <alignment horizontal="distributed" vertical="center" shrinkToFi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distributed" vertical="center" wrapText="1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17" fillId="0" borderId="14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39" xfId="0" applyFont="1" applyFill="1" applyBorder="1" applyAlignment="1">
      <alignment horizontal="center" vertical="center" wrapText="1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17" fillId="0" borderId="35" xfId="0" applyFont="1" applyFill="1" applyBorder="1" applyAlignment="1">
      <alignment horizontal="center" vertical="center" textRotation="255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textRotation="255" shrinkToFit="1"/>
    </xf>
    <xf numFmtId="0" fontId="18" fillId="0" borderId="28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textRotation="255" shrinkToFit="1"/>
    </xf>
    <xf numFmtId="0" fontId="17" fillId="0" borderId="39" xfId="0" applyFont="1" applyFill="1" applyBorder="1" applyAlignment="1">
      <alignment horizontal="center" vertical="center" textRotation="255"/>
    </xf>
    <xf numFmtId="0" fontId="17" fillId="0" borderId="33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38" xfId="0" applyFont="1" applyFill="1" applyBorder="1" applyAlignment="1">
      <alignment horizontal="center" vertical="center" textRotation="255" shrinkToFit="1"/>
    </xf>
    <xf numFmtId="0" fontId="8" fillId="0" borderId="3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47" xfId="0" applyFont="1" applyFill="1" applyBorder="1" applyAlignment="1">
      <alignment horizontal="center" vertical="distributed" textRotation="255"/>
    </xf>
    <xf numFmtId="0" fontId="8" fillId="0" borderId="48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152400</xdr:rowOff>
    </xdr:from>
    <xdr:to>
      <xdr:col>6</xdr:col>
      <xdr:colOff>0</xdr:colOff>
      <xdr:row>19</xdr:row>
      <xdr:rowOff>161925</xdr:rowOff>
    </xdr:to>
    <xdr:sp>
      <xdr:nvSpPr>
        <xdr:cNvPr id="11" name="Freeform 12"/>
        <xdr:cNvSpPr>
          <a:spLocks/>
        </xdr:cNvSpPr>
      </xdr:nvSpPr>
      <xdr:spPr>
        <a:xfrm>
          <a:off x="4400550" y="54006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21</xdr:row>
      <xdr:rowOff>152400</xdr:rowOff>
    </xdr:from>
    <xdr:to>
      <xdr:col>5</xdr:col>
      <xdr:colOff>676275</xdr:colOff>
      <xdr:row>21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60388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152400</xdr:rowOff>
    </xdr:from>
    <xdr:to>
      <xdr:col>6</xdr:col>
      <xdr:colOff>0</xdr:colOff>
      <xdr:row>24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142875</xdr:rowOff>
    </xdr:from>
    <xdr:to>
      <xdr:col>6</xdr:col>
      <xdr:colOff>9525</xdr:colOff>
      <xdr:row>22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133350</xdr:rowOff>
    </xdr:from>
    <xdr:to>
      <xdr:col>6</xdr:col>
      <xdr:colOff>0</xdr:colOff>
      <xdr:row>23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60" zoomScalePageLayoutView="0" workbookViewId="0" topLeftCell="A1">
      <selection activeCell="M65" sqref="M65"/>
    </sheetView>
  </sheetViews>
  <sheetFormatPr defaultColWidth="9.00390625" defaultRowHeight="13.5"/>
  <cols>
    <col min="1" max="16384" width="9.00390625" style="1" customWidth="1"/>
  </cols>
  <sheetData>
    <row r="2" spans="1:8" ht="24">
      <c r="A2" s="137" t="s">
        <v>246</v>
      </c>
      <c r="B2" s="138"/>
      <c r="C2" s="138"/>
      <c r="D2" s="138"/>
      <c r="E2" s="138"/>
      <c r="F2" s="138"/>
      <c r="G2" s="138"/>
      <c r="H2" s="13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8.5">
      <c r="A9" s="136" t="s">
        <v>92</v>
      </c>
      <c r="B9" s="136"/>
      <c r="C9" s="136"/>
      <c r="D9" s="136"/>
      <c r="E9" s="136"/>
      <c r="F9" s="136"/>
      <c r="G9" s="136"/>
      <c r="H9" s="136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39" t="s">
        <v>247</v>
      </c>
      <c r="B14" s="140"/>
      <c r="C14" s="140"/>
      <c r="D14" s="140"/>
      <c r="E14" s="140"/>
      <c r="F14" s="140"/>
      <c r="G14" s="140"/>
      <c r="H14" s="140"/>
    </row>
    <row r="39" spans="2:8" ht="24">
      <c r="B39" s="135" t="s">
        <v>126</v>
      </c>
      <c r="C39" s="135"/>
      <c r="D39" s="135"/>
      <c r="E39" s="135"/>
      <c r="F39" s="135"/>
      <c r="G39" s="135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M65" sqref="M65"/>
    </sheetView>
  </sheetViews>
  <sheetFormatPr defaultColWidth="9.00390625" defaultRowHeight="21.75" customHeight="1"/>
  <cols>
    <col min="1" max="1" width="3.75390625" style="40" customWidth="1"/>
    <col min="2" max="2" width="3.375" style="40" customWidth="1"/>
    <col min="3" max="3" width="25.75390625" style="40" customWidth="1"/>
    <col min="4" max="4" width="24.75390625" style="41" customWidth="1"/>
    <col min="5" max="6" width="9.00390625" style="42" customWidth="1"/>
    <col min="7" max="7" width="5.875" style="40" customWidth="1"/>
    <col min="8" max="16384" width="9.00390625" style="40" customWidth="1"/>
  </cols>
  <sheetData>
    <row r="1" ht="21.75" customHeight="1">
      <c r="D1" s="41" t="s">
        <v>83</v>
      </c>
    </row>
    <row r="5" spans="1:7" ht="21.75" customHeight="1">
      <c r="A5" s="41" t="s">
        <v>84</v>
      </c>
      <c r="B5" s="142" t="s">
        <v>71</v>
      </c>
      <c r="C5" s="142"/>
      <c r="G5" s="44">
        <v>1</v>
      </c>
    </row>
    <row r="6" spans="1:7" ht="21.75" customHeight="1">
      <c r="A6" s="41" t="s">
        <v>85</v>
      </c>
      <c r="B6" s="142" t="s">
        <v>72</v>
      </c>
      <c r="C6" s="142"/>
      <c r="G6" s="45">
        <v>7</v>
      </c>
    </row>
    <row r="7" spans="1:7" ht="21.75" customHeight="1">
      <c r="A7" s="41"/>
      <c r="B7" s="43"/>
      <c r="C7" s="43" t="s">
        <v>113</v>
      </c>
      <c r="G7" s="45"/>
    </row>
    <row r="8" spans="1:7" ht="21.75" customHeight="1">
      <c r="A8" s="141"/>
      <c r="B8" s="141"/>
      <c r="C8" s="43" t="s">
        <v>73</v>
      </c>
      <c r="D8" s="46" t="s">
        <v>248</v>
      </c>
      <c r="G8" s="45">
        <v>10</v>
      </c>
    </row>
    <row r="9" spans="1:7" ht="21.75" customHeight="1">
      <c r="A9" s="141"/>
      <c r="B9" s="141"/>
      <c r="C9" s="43" t="s">
        <v>56</v>
      </c>
      <c r="D9" s="46" t="s">
        <v>249</v>
      </c>
      <c r="G9" s="45">
        <v>11</v>
      </c>
    </row>
    <row r="10" spans="1:7" ht="21.75" customHeight="1">
      <c r="A10" s="141"/>
      <c r="B10" s="141"/>
      <c r="C10" s="43" t="s">
        <v>74</v>
      </c>
      <c r="D10" s="47" t="s">
        <v>250</v>
      </c>
      <c r="G10" s="45">
        <v>13</v>
      </c>
    </row>
    <row r="11" spans="1:7" ht="21.75" customHeight="1">
      <c r="A11" s="141"/>
      <c r="B11" s="141"/>
      <c r="C11" s="43" t="s">
        <v>167</v>
      </c>
      <c r="D11" s="47" t="s">
        <v>250</v>
      </c>
      <c r="G11" s="45">
        <v>13</v>
      </c>
    </row>
    <row r="12" spans="1:7" ht="21.75" customHeight="1">
      <c r="A12" s="141"/>
      <c r="B12" s="141"/>
      <c r="C12" s="43" t="s">
        <v>168</v>
      </c>
      <c r="D12" s="47" t="s">
        <v>250</v>
      </c>
      <c r="G12" s="45">
        <v>13</v>
      </c>
    </row>
    <row r="13" spans="1:7" ht="21.75" customHeight="1">
      <c r="A13" s="141"/>
      <c r="B13" s="141"/>
      <c r="C13" s="43" t="s">
        <v>75</v>
      </c>
      <c r="D13" s="47" t="s">
        <v>250</v>
      </c>
      <c r="G13" s="45">
        <v>14</v>
      </c>
    </row>
    <row r="14" spans="1:7" ht="21.75" customHeight="1">
      <c r="A14" s="141"/>
      <c r="B14" s="141"/>
      <c r="C14" s="43" t="s">
        <v>169</v>
      </c>
      <c r="D14" s="47" t="s">
        <v>250</v>
      </c>
      <c r="G14" s="45">
        <v>14</v>
      </c>
    </row>
    <row r="15" spans="1:7" ht="21.75" customHeight="1">
      <c r="A15" s="141"/>
      <c r="B15" s="141"/>
      <c r="C15" s="43" t="s">
        <v>76</v>
      </c>
      <c r="D15" s="47" t="s">
        <v>250</v>
      </c>
      <c r="G15" s="45">
        <v>15</v>
      </c>
    </row>
    <row r="16" spans="1:7" ht="21.75" customHeight="1">
      <c r="A16" s="141"/>
      <c r="B16" s="141"/>
      <c r="C16" s="43" t="s">
        <v>77</v>
      </c>
      <c r="D16" s="46" t="s">
        <v>251</v>
      </c>
      <c r="G16" s="45">
        <v>23</v>
      </c>
    </row>
    <row r="17" spans="1:7" ht="21.75" customHeight="1">
      <c r="A17" s="141"/>
      <c r="B17" s="141"/>
      <c r="C17" s="43" t="s">
        <v>78</v>
      </c>
      <c r="D17" s="47" t="s">
        <v>250</v>
      </c>
      <c r="G17" s="45">
        <v>24</v>
      </c>
    </row>
    <row r="18" spans="1:7" ht="21.75" customHeight="1">
      <c r="A18" s="141"/>
      <c r="B18" s="141"/>
      <c r="C18" s="43" t="s">
        <v>79</v>
      </c>
      <c r="D18" s="47" t="s">
        <v>250</v>
      </c>
      <c r="G18" s="45">
        <v>26</v>
      </c>
    </row>
    <row r="19" spans="1:7" ht="21.75" customHeight="1">
      <c r="A19" s="141"/>
      <c r="B19" s="141"/>
      <c r="C19" s="43" t="s">
        <v>230</v>
      </c>
      <c r="D19" s="46" t="s">
        <v>252</v>
      </c>
      <c r="G19" s="45">
        <v>26</v>
      </c>
    </row>
    <row r="20" spans="1:7" ht="28.5">
      <c r="A20" s="141"/>
      <c r="B20" s="141"/>
      <c r="C20" s="48" t="s">
        <v>229</v>
      </c>
      <c r="D20" s="49" t="s">
        <v>253</v>
      </c>
      <c r="G20" s="45">
        <v>27</v>
      </c>
    </row>
    <row r="21" spans="1:7" ht="21.75" customHeight="1">
      <c r="A21" s="141"/>
      <c r="B21" s="141"/>
      <c r="C21" s="43"/>
      <c r="D21" s="50" t="s">
        <v>254</v>
      </c>
      <c r="G21" s="45"/>
    </row>
    <row r="22" spans="1:7" ht="21.75" customHeight="1">
      <c r="A22" s="141"/>
      <c r="B22" s="141"/>
      <c r="C22" s="51" t="s">
        <v>195</v>
      </c>
      <c r="D22" s="46" t="s">
        <v>249</v>
      </c>
      <c r="G22" s="45">
        <v>33</v>
      </c>
    </row>
    <row r="23" spans="1:7" ht="21.75" customHeight="1">
      <c r="A23" s="141"/>
      <c r="B23" s="141"/>
      <c r="C23" s="43" t="s">
        <v>80</v>
      </c>
      <c r="D23" s="47" t="s">
        <v>250</v>
      </c>
      <c r="G23" s="45">
        <v>33</v>
      </c>
    </row>
    <row r="24" spans="1:7" ht="21.75" customHeight="1">
      <c r="A24" s="141"/>
      <c r="B24" s="141"/>
      <c r="C24" s="43" t="s">
        <v>81</v>
      </c>
      <c r="D24" s="46" t="s">
        <v>249</v>
      </c>
      <c r="G24" s="45">
        <v>34</v>
      </c>
    </row>
    <row r="25" spans="1:7" ht="21.75" customHeight="1">
      <c r="A25" s="141"/>
      <c r="B25" s="141"/>
      <c r="C25" s="43" t="s">
        <v>82</v>
      </c>
      <c r="D25" s="47" t="s">
        <v>250</v>
      </c>
      <c r="G25" s="45">
        <v>46</v>
      </c>
    </row>
    <row r="26" spans="1:7" ht="21.75" customHeight="1">
      <c r="A26" s="141"/>
      <c r="B26" s="141"/>
      <c r="G26" s="45"/>
    </row>
    <row r="27" spans="1:7" ht="21.75" customHeight="1">
      <c r="A27" s="141"/>
      <c r="B27" s="141"/>
      <c r="C27" s="43"/>
      <c r="D27" s="52"/>
      <c r="G27" s="45"/>
    </row>
    <row r="28" spans="1:7" ht="21.75" customHeight="1">
      <c r="A28" s="141"/>
      <c r="B28" s="141"/>
      <c r="C28" s="43"/>
      <c r="D28" s="53"/>
      <c r="G28" s="45"/>
    </row>
    <row r="29" spans="1:7" ht="21.75" customHeight="1">
      <c r="A29" s="141"/>
      <c r="B29" s="141"/>
      <c r="C29" s="43"/>
      <c r="D29" s="53"/>
      <c r="G29" s="45"/>
    </row>
    <row r="30" spans="1:7" ht="21.75" customHeight="1">
      <c r="A30" s="141"/>
      <c r="B30" s="141"/>
      <c r="C30" s="54"/>
      <c r="G30" s="45"/>
    </row>
    <row r="31" spans="2:7" ht="21.75" customHeight="1">
      <c r="B31" s="54"/>
      <c r="C31" s="54"/>
      <c r="G31" s="45"/>
    </row>
    <row r="32" spans="2:7" ht="21.75" customHeight="1">
      <c r="B32" s="54"/>
      <c r="C32" s="54"/>
      <c r="G32" s="45"/>
    </row>
    <row r="33" spans="2:7" ht="21.75" customHeight="1">
      <c r="B33" s="54"/>
      <c r="C33" s="43"/>
      <c r="G33" s="45"/>
    </row>
    <row r="34" spans="1:7" ht="21.75" customHeight="1">
      <c r="A34" s="141"/>
      <c r="B34" s="141"/>
      <c r="C34" s="43"/>
      <c r="G34" s="45"/>
    </row>
    <row r="35" spans="1:7" ht="21.75" customHeight="1">
      <c r="A35" s="141"/>
      <c r="B35" s="141"/>
      <c r="C35" s="43"/>
      <c r="G35" s="45"/>
    </row>
    <row r="36" spans="1:7" ht="21.75" customHeight="1">
      <c r="A36" s="141"/>
      <c r="B36" s="141"/>
      <c r="C36" s="43"/>
      <c r="G36" s="45"/>
    </row>
    <row r="37" spans="1:7" ht="21.75" customHeight="1">
      <c r="A37" s="141"/>
      <c r="B37" s="141"/>
      <c r="G37" s="45"/>
    </row>
  </sheetData>
  <sheetProtection/>
  <mergeCells count="29">
    <mergeCell ref="B5:C5"/>
    <mergeCell ref="B6:C6"/>
    <mergeCell ref="A8:B8"/>
    <mergeCell ref="A9:B9"/>
    <mergeCell ref="A21:B21"/>
    <mergeCell ref="A19:B19"/>
    <mergeCell ref="A18:B18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22:B22"/>
    <mergeCell ref="A25:B25"/>
    <mergeCell ref="A26:B26"/>
    <mergeCell ref="A27:B27"/>
    <mergeCell ref="A28:B28"/>
    <mergeCell ref="A23:B23"/>
    <mergeCell ref="A24:B24"/>
    <mergeCell ref="A36:B36"/>
    <mergeCell ref="A37:B37"/>
    <mergeCell ref="A29:B29"/>
    <mergeCell ref="A30:B30"/>
    <mergeCell ref="A34:B34"/>
    <mergeCell ref="A35:B35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M65" sqref="M65"/>
    </sheetView>
  </sheetViews>
  <sheetFormatPr defaultColWidth="9.00390625" defaultRowHeight="13.5"/>
  <cols>
    <col min="1" max="16384" width="9.00390625" style="1" customWidth="1"/>
  </cols>
  <sheetData>
    <row r="2" spans="1:8" ht="24">
      <c r="A2" s="138"/>
      <c r="B2" s="138"/>
      <c r="C2" s="138"/>
      <c r="D2" s="138"/>
      <c r="E2" s="138"/>
      <c r="F2" s="138"/>
      <c r="G2" s="138"/>
      <c r="H2" s="13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138" t="s">
        <v>114</v>
      </c>
      <c r="B9" s="138"/>
      <c r="C9" s="138"/>
      <c r="D9" s="138"/>
      <c r="E9" s="138"/>
      <c r="F9" s="138"/>
      <c r="G9" s="138"/>
      <c r="H9" s="138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40"/>
      <c r="B14" s="140"/>
      <c r="C14" s="140"/>
      <c r="D14" s="140"/>
      <c r="E14" s="140"/>
      <c r="F14" s="140"/>
      <c r="G14" s="140"/>
      <c r="H14" s="140"/>
    </row>
    <row r="39" spans="1:8" ht="24">
      <c r="A39" s="138"/>
      <c r="B39" s="138"/>
      <c r="C39" s="138"/>
      <c r="D39" s="138"/>
      <c r="E39" s="138"/>
      <c r="F39" s="138"/>
      <c r="G39" s="138"/>
      <c r="H39" s="138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tabSelected="1" view="pageBreakPreview" zoomScaleNormal="75" zoomScaleSheetLayoutView="100" zoomScalePageLayoutView="0" workbookViewId="0" topLeftCell="A1">
      <selection activeCell="B19" sqref="B19:D21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21" customWidth="1"/>
    <col min="9" max="14" width="11.125" style="6" customWidth="1"/>
    <col min="15" max="15" width="11.25390625" style="8" bestFit="1" customWidth="1"/>
    <col min="16" max="16384" width="9.00390625" style="8" customWidth="1"/>
  </cols>
  <sheetData>
    <row r="1" ht="14.25">
      <c r="B1" s="5" t="s">
        <v>115</v>
      </c>
    </row>
    <row r="3" ht="14.25">
      <c r="B3" s="5" t="s">
        <v>157</v>
      </c>
    </row>
    <row r="4" ht="12.75" thickBot="1"/>
    <row r="5" spans="2:14" ht="15" customHeight="1">
      <c r="B5" s="206" t="s">
        <v>21</v>
      </c>
      <c r="C5" s="207"/>
      <c r="D5" s="207"/>
      <c r="E5" s="207"/>
      <c r="F5" s="207"/>
      <c r="G5" s="207"/>
      <c r="H5" s="208"/>
      <c r="I5" s="205" t="s">
        <v>231</v>
      </c>
      <c r="J5" s="176"/>
      <c r="K5" s="177"/>
      <c r="L5" s="175" t="s">
        <v>255</v>
      </c>
      <c r="M5" s="176"/>
      <c r="N5" s="177"/>
    </row>
    <row r="6" spans="2:14" ht="15" customHeight="1" thickBot="1">
      <c r="B6" s="209"/>
      <c r="C6" s="210"/>
      <c r="D6" s="210"/>
      <c r="E6" s="210"/>
      <c r="F6" s="210"/>
      <c r="G6" s="210"/>
      <c r="H6" s="211"/>
      <c r="I6" s="62" t="s">
        <v>128</v>
      </c>
      <c r="J6" s="57" t="s">
        <v>59</v>
      </c>
      <c r="K6" s="63" t="s">
        <v>60</v>
      </c>
      <c r="L6" s="57" t="s">
        <v>128</v>
      </c>
      <c r="M6" s="57" t="s">
        <v>59</v>
      </c>
      <c r="N6" s="63" t="s">
        <v>60</v>
      </c>
    </row>
    <row r="7" spans="2:15" ht="15.75" customHeight="1">
      <c r="B7" s="164" t="s">
        <v>209</v>
      </c>
      <c r="C7" s="187" t="s">
        <v>210</v>
      </c>
      <c r="D7" s="188"/>
      <c r="E7" s="188"/>
      <c r="F7" s="213" t="s">
        <v>207</v>
      </c>
      <c r="G7" s="213"/>
      <c r="H7" s="212"/>
      <c r="I7" s="128">
        <v>1032944</v>
      </c>
      <c r="J7" s="76">
        <v>139905</v>
      </c>
      <c r="K7" s="77">
        <f>SUM(I7:J7)</f>
        <v>1172849</v>
      </c>
      <c r="L7" s="76">
        <v>1032944</v>
      </c>
      <c r="M7" s="76">
        <v>139905</v>
      </c>
      <c r="N7" s="77">
        <f>SUM(L7:M7)</f>
        <v>1172849</v>
      </c>
      <c r="O7" s="125">
        <f>N7-K7</f>
        <v>0</v>
      </c>
    </row>
    <row r="8" spans="2:15" ht="15.75" customHeight="1">
      <c r="B8" s="164"/>
      <c r="C8" s="212"/>
      <c r="D8" s="167"/>
      <c r="E8" s="167"/>
      <c r="F8" s="181" t="s">
        <v>206</v>
      </c>
      <c r="G8" s="181"/>
      <c r="H8" s="182"/>
      <c r="I8" s="129">
        <v>1026472</v>
      </c>
      <c r="J8" s="78">
        <v>135605</v>
      </c>
      <c r="K8" s="79">
        <f aca="true" t="shared" si="0" ref="K8:K18">SUM(I8:J8)</f>
        <v>1162077</v>
      </c>
      <c r="L8" s="78">
        <v>1026472</v>
      </c>
      <c r="M8" s="78">
        <v>135605</v>
      </c>
      <c r="N8" s="79">
        <f aca="true" t="shared" si="1" ref="N8:N18">SUM(L8:M8)</f>
        <v>1162077</v>
      </c>
      <c r="O8" s="125">
        <f aca="true" t="shared" si="2" ref="O8:O56">N8-K8</f>
        <v>0</v>
      </c>
    </row>
    <row r="9" spans="2:15" ht="15.75" customHeight="1">
      <c r="B9" s="164"/>
      <c r="C9" s="187" t="s">
        <v>219</v>
      </c>
      <c r="D9" s="188"/>
      <c r="E9" s="189"/>
      <c r="F9" s="181" t="s">
        <v>127</v>
      </c>
      <c r="G9" s="181"/>
      <c r="H9" s="182"/>
      <c r="I9" s="129">
        <v>491294</v>
      </c>
      <c r="J9" s="78">
        <v>68458</v>
      </c>
      <c r="K9" s="79">
        <f t="shared" si="0"/>
        <v>559752</v>
      </c>
      <c r="L9" s="78">
        <v>491294</v>
      </c>
      <c r="M9" s="78">
        <v>68458</v>
      </c>
      <c r="N9" s="79">
        <f t="shared" si="1"/>
        <v>559752</v>
      </c>
      <c r="O9" s="125">
        <f t="shared" si="2"/>
        <v>0</v>
      </c>
    </row>
    <row r="10" spans="2:15" ht="15.75" customHeight="1">
      <c r="B10" s="164"/>
      <c r="C10" s="202" t="s">
        <v>87</v>
      </c>
      <c r="D10" s="203"/>
      <c r="E10" s="204"/>
      <c r="F10" s="181" t="s">
        <v>206</v>
      </c>
      <c r="G10" s="181"/>
      <c r="H10" s="182"/>
      <c r="I10" s="129">
        <v>474537</v>
      </c>
      <c r="J10" s="78">
        <v>63978</v>
      </c>
      <c r="K10" s="79">
        <f t="shared" si="0"/>
        <v>538515</v>
      </c>
      <c r="L10" s="78">
        <v>474537</v>
      </c>
      <c r="M10" s="78">
        <v>63978</v>
      </c>
      <c r="N10" s="79">
        <f t="shared" si="1"/>
        <v>538515</v>
      </c>
      <c r="O10" s="125">
        <f t="shared" si="2"/>
        <v>0</v>
      </c>
    </row>
    <row r="11" spans="2:15" ht="15.75" customHeight="1">
      <c r="B11" s="164"/>
      <c r="C11" s="185" t="s">
        <v>220</v>
      </c>
      <c r="D11" s="166"/>
      <c r="E11" s="186"/>
      <c r="F11" s="181" t="s">
        <v>127</v>
      </c>
      <c r="G11" s="181"/>
      <c r="H11" s="182"/>
      <c r="I11" s="129">
        <v>22429</v>
      </c>
      <c r="J11" s="78">
        <v>5423</v>
      </c>
      <c r="K11" s="79">
        <f t="shared" si="0"/>
        <v>27852</v>
      </c>
      <c r="L11" s="78">
        <v>22429</v>
      </c>
      <c r="M11" s="78">
        <v>5423</v>
      </c>
      <c r="N11" s="79">
        <f t="shared" si="1"/>
        <v>27852</v>
      </c>
      <c r="O11" s="125">
        <f t="shared" si="2"/>
        <v>0</v>
      </c>
    </row>
    <row r="12" spans="2:15" ht="15.75" customHeight="1">
      <c r="B12" s="164"/>
      <c r="C12" s="199" t="s">
        <v>88</v>
      </c>
      <c r="D12" s="200"/>
      <c r="E12" s="201"/>
      <c r="F12" s="181" t="s">
        <v>206</v>
      </c>
      <c r="G12" s="181"/>
      <c r="H12" s="182"/>
      <c r="I12" s="129">
        <v>16504</v>
      </c>
      <c r="J12" s="78">
        <v>4321</v>
      </c>
      <c r="K12" s="79">
        <f t="shared" si="0"/>
        <v>20825</v>
      </c>
      <c r="L12" s="78">
        <v>16504</v>
      </c>
      <c r="M12" s="78">
        <v>4321</v>
      </c>
      <c r="N12" s="79">
        <f t="shared" si="1"/>
        <v>20825</v>
      </c>
      <c r="O12" s="125">
        <f t="shared" si="2"/>
        <v>0</v>
      </c>
    </row>
    <row r="13" spans="2:15" ht="15.75" customHeight="1">
      <c r="B13" s="164"/>
      <c r="C13" s="187" t="s">
        <v>221</v>
      </c>
      <c r="D13" s="188"/>
      <c r="E13" s="189"/>
      <c r="F13" s="181" t="s">
        <v>127</v>
      </c>
      <c r="G13" s="181"/>
      <c r="H13" s="182"/>
      <c r="I13" s="129">
        <v>136007</v>
      </c>
      <c r="J13" s="78">
        <v>20734</v>
      </c>
      <c r="K13" s="79">
        <f t="shared" si="0"/>
        <v>156741</v>
      </c>
      <c r="L13" s="78">
        <v>136007</v>
      </c>
      <c r="M13" s="78">
        <v>20734</v>
      </c>
      <c r="N13" s="79">
        <f t="shared" si="1"/>
        <v>156741</v>
      </c>
      <c r="O13" s="125">
        <f t="shared" si="2"/>
        <v>0</v>
      </c>
    </row>
    <row r="14" spans="2:15" ht="15.75" customHeight="1">
      <c r="B14" s="164"/>
      <c r="C14" s="202" t="s">
        <v>88</v>
      </c>
      <c r="D14" s="203"/>
      <c r="E14" s="204"/>
      <c r="F14" s="181" t="s">
        <v>206</v>
      </c>
      <c r="G14" s="181"/>
      <c r="H14" s="182"/>
      <c r="I14" s="129">
        <v>117449</v>
      </c>
      <c r="J14" s="78">
        <v>17304</v>
      </c>
      <c r="K14" s="79">
        <f t="shared" si="0"/>
        <v>134753</v>
      </c>
      <c r="L14" s="78">
        <v>117449</v>
      </c>
      <c r="M14" s="78">
        <v>17304</v>
      </c>
      <c r="N14" s="79">
        <f t="shared" si="1"/>
        <v>134753</v>
      </c>
      <c r="O14" s="125">
        <f t="shared" si="2"/>
        <v>0</v>
      </c>
    </row>
    <row r="15" spans="2:15" ht="15.75" customHeight="1">
      <c r="B15" s="164"/>
      <c r="C15" s="185" t="s">
        <v>222</v>
      </c>
      <c r="D15" s="166"/>
      <c r="E15" s="186"/>
      <c r="F15" s="181" t="s">
        <v>127</v>
      </c>
      <c r="G15" s="181"/>
      <c r="H15" s="182"/>
      <c r="I15" s="129">
        <v>322313</v>
      </c>
      <c r="J15" s="78">
        <v>41713</v>
      </c>
      <c r="K15" s="79">
        <f t="shared" si="0"/>
        <v>364026</v>
      </c>
      <c r="L15" s="78">
        <v>322313</v>
      </c>
      <c r="M15" s="78">
        <v>41713</v>
      </c>
      <c r="N15" s="79">
        <f t="shared" si="1"/>
        <v>364026</v>
      </c>
      <c r="O15" s="125">
        <f t="shared" si="2"/>
        <v>0</v>
      </c>
    </row>
    <row r="16" spans="2:15" ht="15.75" customHeight="1">
      <c r="B16" s="164"/>
      <c r="C16" s="199" t="s">
        <v>87</v>
      </c>
      <c r="D16" s="200"/>
      <c r="E16" s="201"/>
      <c r="F16" s="181" t="s">
        <v>206</v>
      </c>
      <c r="G16" s="181"/>
      <c r="H16" s="182"/>
      <c r="I16" s="129">
        <v>308989</v>
      </c>
      <c r="J16" s="78">
        <v>39567</v>
      </c>
      <c r="K16" s="79">
        <f t="shared" si="0"/>
        <v>348556</v>
      </c>
      <c r="L16" s="78">
        <v>308989</v>
      </c>
      <c r="M16" s="78">
        <v>39567</v>
      </c>
      <c r="N16" s="79">
        <f t="shared" si="1"/>
        <v>348556</v>
      </c>
      <c r="O16" s="125">
        <f t="shared" si="2"/>
        <v>0</v>
      </c>
    </row>
    <row r="17" spans="2:15" ht="15.75" customHeight="1">
      <c r="B17" s="168" t="s">
        <v>235</v>
      </c>
      <c r="C17" s="166"/>
      <c r="D17" s="166"/>
      <c r="E17" s="166"/>
      <c r="F17" s="166"/>
      <c r="G17" s="166"/>
      <c r="H17" s="166" t="s">
        <v>158</v>
      </c>
      <c r="I17" s="215">
        <v>1026981</v>
      </c>
      <c r="J17" s="217">
        <v>138204</v>
      </c>
      <c r="K17" s="214">
        <f t="shared" si="0"/>
        <v>1165185</v>
      </c>
      <c r="L17" s="215">
        <v>1022837</v>
      </c>
      <c r="M17" s="217">
        <v>136994</v>
      </c>
      <c r="N17" s="214">
        <f t="shared" si="1"/>
        <v>1159831</v>
      </c>
      <c r="O17" s="125">
        <f t="shared" si="2"/>
        <v>-5354</v>
      </c>
    </row>
    <row r="18" spans="2:15" ht="15.75" customHeight="1">
      <c r="B18" s="169" t="s">
        <v>260</v>
      </c>
      <c r="C18" s="170"/>
      <c r="D18" s="170"/>
      <c r="E18" s="170"/>
      <c r="F18" s="170"/>
      <c r="G18" s="170"/>
      <c r="H18" s="167"/>
      <c r="I18" s="216"/>
      <c r="J18" s="218"/>
      <c r="K18" s="214">
        <f t="shared" si="0"/>
        <v>0</v>
      </c>
      <c r="L18" s="216"/>
      <c r="M18" s="218"/>
      <c r="N18" s="214">
        <f t="shared" si="1"/>
        <v>0</v>
      </c>
      <c r="O18" s="125">
        <f t="shared" si="2"/>
        <v>0</v>
      </c>
    </row>
    <row r="19" spans="2:15" ht="15.75" customHeight="1">
      <c r="B19" s="223" t="s">
        <v>120</v>
      </c>
      <c r="C19" s="224"/>
      <c r="D19" s="225"/>
      <c r="E19" s="178" t="s">
        <v>16</v>
      </c>
      <c r="F19" s="178"/>
      <c r="G19" s="178"/>
      <c r="H19" s="180"/>
      <c r="I19" s="129">
        <v>6</v>
      </c>
      <c r="J19" s="78">
        <v>5</v>
      </c>
      <c r="K19" s="79">
        <f>SUM(I19:J19)</f>
        <v>11</v>
      </c>
      <c r="L19" s="78">
        <v>6</v>
      </c>
      <c r="M19" s="78">
        <v>5</v>
      </c>
      <c r="N19" s="79">
        <f>SUM(L19:M19)</f>
        <v>11</v>
      </c>
      <c r="O19" s="125">
        <f t="shared" si="2"/>
        <v>0</v>
      </c>
    </row>
    <row r="20" spans="2:15" ht="15.75" customHeight="1">
      <c r="B20" s="226"/>
      <c r="C20" s="227"/>
      <c r="D20" s="228"/>
      <c r="E20" s="178" t="s">
        <v>17</v>
      </c>
      <c r="F20" s="178"/>
      <c r="G20" s="178"/>
      <c r="H20" s="180"/>
      <c r="I20" s="129">
        <v>14</v>
      </c>
      <c r="J20" s="78">
        <v>6</v>
      </c>
      <c r="K20" s="79">
        <f>SUM(I20:J20)</f>
        <v>20</v>
      </c>
      <c r="L20" s="78">
        <v>14</v>
      </c>
      <c r="M20" s="78">
        <v>6</v>
      </c>
      <c r="N20" s="79">
        <f>SUM(L20:M20)</f>
        <v>20</v>
      </c>
      <c r="O20" s="125">
        <f t="shared" si="2"/>
        <v>0</v>
      </c>
    </row>
    <row r="21" spans="2:15" ht="15.75" customHeight="1">
      <c r="B21" s="229"/>
      <c r="C21" s="230"/>
      <c r="D21" s="231"/>
      <c r="E21" s="178" t="s">
        <v>18</v>
      </c>
      <c r="F21" s="178"/>
      <c r="G21" s="178"/>
      <c r="H21" s="180"/>
      <c r="I21" s="132">
        <v>4</v>
      </c>
      <c r="J21" s="78">
        <v>4</v>
      </c>
      <c r="K21" s="79">
        <f>SUM(I21:J21)</f>
        <v>8</v>
      </c>
      <c r="L21" s="81">
        <v>4</v>
      </c>
      <c r="M21" s="78">
        <v>4</v>
      </c>
      <c r="N21" s="79">
        <f>SUM(L21:M21)</f>
        <v>8</v>
      </c>
      <c r="O21" s="125">
        <f t="shared" si="2"/>
        <v>0</v>
      </c>
    </row>
    <row r="22" spans="2:15" ht="15.75" customHeight="1">
      <c r="B22" s="232" t="s">
        <v>170</v>
      </c>
      <c r="C22" s="178" t="s">
        <v>19</v>
      </c>
      <c r="D22" s="178"/>
      <c r="E22" s="178"/>
      <c r="F22" s="179"/>
      <c r="G22" s="28" t="s">
        <v>70</v>
      </c>
      <c r="H22" s="133" t="s">
        <v>236</v>
      </c>
      <c r="I22" s="130">
        <v>7698400</v>
      </c>
      <c r="J22" s="84">
        <v>1722322</v>
      </c>
      <c r="K22" s="85">
        <f>SUM(I22:J22)</f>
        <v>9420722</v>
      </c>
      <c r="L22" s="83">
        <v>7729165</v>
      </c>
      <c r="M22" s="84">
        <v>1730032</v>
      </c>
      <c r="N22" s="85">
        <f>SUM(L22:M22)</f>
        <v>9459197</v>
      </c>
      <c r="O22" s="125">
        <f t="shared" si="2"/>
        <v>38475</v>
      </c>
    </row>
    <row r="23" spans="2:15" ht="15.75" customHeight="1">
      <c r="B23" s="233"/>
      <c r="C23" s="178" t="s">
        <v>20</v>
      </c>
      <c r="D23" s="178"/>
      <c r="E23" s="178"/>
      <c r="F23" s="179"/>
      <c r="G23" s="28" t="s">
        <v>86</v>
      </c>
      <c r="H23" s="133" t="s">
        <v>237</v>
      </c>
      <c r="I23" s="129">
        <v>44215529</v>
      </c>
      <c r="J23" s="78">
        <v>9307038</v>
      </c>
      <c r="K23" s="79">
        <f>SUM(I23:J23)</f>
        <v>53522567</v>
      </c>
      <c r="L23" s="78">
        <v>44551060</v>
      </c>
      <c r="M23" s="78">
        <v>9363703</v>
      </c>
      <c r="N23" s="79">
        <f>SUM(L23:M23)</f>
        <v>53914763</v>
      </c>
      <c r="O23" s="125">
        <f t="shared" si="2"/>
        <v>392196</v>
      </c>
    </row>
    <row r="24" spans="2:15" s="11" customFormat="1" ht="15.75" customHeight="1">
      <c r="B24" s="234"/>
      <c r="C24" s="178" t="s">
        <v>129</v>
      </c>
      <c r="D24" s="178"/>
      <c r="E24" s="235"/>
      <c r="F24" s="236"/>
      <c r="G24" s="72" t="s">
        <v>238</v>
      </c>
      <c r="H24" s="134" t="s">
        <v>130</v>
      </c>
      <c r="I24" s="131">
        <f aca="true" t="shared" si="3" ref="I24:N24">I23/I22</f>
        <v>5.743469941806089</v>
      </c>
      <c r="J24" s="74">
        <f t="shared" si="3"/>
        <v>5.4037735104121065</v>
      </c>
      <c r="K24" s="73">
        <f t="shared" si="3"/>
        <v>5.681365716980078</v>
      </c>
      <c r="L24" s="75">
        <f t="shared" si="3"/>
        <v>5.764019787389712</v>
      </c>
      <c r="M24" s="74">
        <f t="shared" si="3"/>
        <v>5.4124449721161225</v>
      </c>
      <c r="N24" s="73">
        <f t="shared" si="3"/>
        <v>5.699718802769411</v>
      </c>
      <c r="O24" s="125">
        <f t="shared" si="2"/>
        <v>0.01835308578933237</v>
      </c>
    </row>
    <row r="25" spans="2:15" ht="15.75" customHeight="1">
      <c r="B25" s="161" t="s">
        <v>171</v>
      </c>
      <c r="C25" s="143" t="s">
        <v>133</v>
      </c>
      <c r="D25" s="183" t="s">
        <v>22</v>
      </c>
      <c r="E25" s="174" t="s">
        <v>131</v>
      </c>
      <c r="F25" s="153" t="s">
        <v>159</v>
      </c>
      <c r="G25" s="154"/>
      <c r="H25" s="19"/>
      <c r="I25" s="86">
        <v>1301</v>
      </c>
      <c r="J25" s="87">
        <v>96</v>
      </c>
      <c r="K25" s="88">
        <f aca="true" t="shared" si="4" ref="K25:K40">SUM(I25:J25)</f>
        <v>1397</v>
      </c>
      <c r="L25" s="87">
        <v>1317</v>
      </c>
      <c r="M25" s="87">
        <v>96</v>
      </c>
      <c r="N25" s="88">
        <f aca="true" t="shared" si="5" ref="N25:N40">SUM(L25:M25)</f>
        <v>1413</v>
      </c>
      <c r="O25" s="125">
        <f t="shared" si="2"/>
        <v>16</v>
      </c>
    </row>
    <row r="26" spans="2:15" ht="15.75" customHeight="1">
      <c r="B26" s="162"/>
      <c r="C26" s="144"/>
      <c r="D26" s="184"/>
      <c r="E26" s="174"/>
      <c r="F26" s="153" t="s">
        <v>160</v>
      </c>
      <c r="G26" s="154"/>
      <c r="H26" s="28" t="s">
        <v>86</v>
      </c>
      <c r="I26" s="86">
        <v>7918843</v>
      </c>
      <c r="J26" s="87">
        <v>708779</v>
      </c>
      <c r="K26" s="88">
        <f t="shared" si="4"/>
        <v>8627622</v>
      </c>
      <c r="L26" s="87">
        <v>7973512</v>
      </c>
      <c r="M26" s="87">
        <v>708325</v>
      </c>
      <c r="N26" s="88">
        <f t="shared" si="5"/>
        <v>8681837</v>
      </c>
      <c r="O26" s="125">
        <f t="shared" si="2"/>
        <v>54215</v>
      </c>
    </row>
    <row r="27" spans="2:15" ht="15.75" customHeight="1">
      <c r="B27" s="162"/>
      <c r="C27" s="144"/>
      <c r="D27" s="184"/>
      <c r="E27" s="174" t="s">
        <v>23</v>
      </c>
      <c r="F27" s="153" t="s">
        <v>159</v>
      </c>
      <c r="G27" s="154"/>
      <c r="H27" s="19"/>
      <c r="I27" s="86">
        <v>533</v>
      </c>
      <c r="J27" s="87">
        <v>98</v>
      </c>
      <c r="K27" s="88">
        <f t="shared" si="4"/>
        <v>631</v>
      </c>
      <c r="L27" s="87">
        <v>533</v>
      </c>
      <c r="M27" s="87">
        <v>100</v>
      </c>
      <c r="N27" s="88">
        <f t="shared" si="5"/>
        <v>633</v>
      </c>
      <c r="O27" s="125">
        <f t="shared" si="2"/>
        <v>2</v>
      </c>
    </row>
    <row r="28" spans="2:15" ht="15.75" customHeight="1">
      <c r="B28" s="162"/>
      <c r="C28" s="144"/>
      <c r="D28" s="184"/>
      <c r="E28" s="174"/>
      <c r="F28" s="153" t="s">
        <v>160</v>
      </c>
      <c r="G28" s="154"/>
      <c r="H28" s="28" t="s">
        <v>86</v>
      </c>
      <c r="I28" s="86">
        <v>274781</v>
      </c>
      <c r="J28" s="87">
        <v>59948</v>
      </c>
      <c r="K28" s="88">
        <f t="shared" si="4"/>
        <v>334729</v>
      </c>
      <c r="L28" s="87">
        <v>295604</v>
      </c>
      <c r="M28" s="87">
        <v>60399</v>
      </c>
      <c r="N28" s="88">
        <f t="shared" si="5"/>
        <v>356003</v>
      </c>
      <c r="O28" s="125">
        <f t="shared" si="2"/>
        <v>21274</v>
      </c>
    </row>
    <row r="29" spans="2:15" ht="15.75" customHeight="1">
      <c r="B29" s="162"/>
      <c r="C29" s="144"/>
      <c r="D29" s="184"/>
      <c r="E29" s="174" t="s">
        <v>132</v>
      </c>
      <c r="F29" s="153" t="s">
        <v>159</v>
      </c>
      <c r="G29" s="154"/>
      <c r="H29" s="19"/>
      <c r="I29" s="126">
        <f>SUM(I25,I27)</f>
        <v>1834</v>
      </c>
      <c r="J29" s="127">
        <f>SUM(J25,J27)</f>
        <v>194</v>
      </c>
      <c r="K29" s="88">
        <f t="shared" si="4"/>
        <v>2028</v>
      </c>
      <c r="L29" s="127">
        <f>SUM(L25,L27)</f>
        <v>1850</v>
      </c>
      <c r="M29" s="127">
        <f>SUM(M25,M27)</f>
        <v>196</v>
      </c>
      <c r="N29" s="88">
        <f t="shared" si="5"/>
        <v>2046</v>
      </c>
      <c r="O29" s="125">
        <f t="shared" si="2"/>
        <v>18</v>
      </c>
    </row>
    <row r="30" spans="2:15" ht="15.75" customHeight="1">
      <c r="B30" s="162"/>
      <c r="C30" s="144"/>
      <c r="D30" s="184"/>
      <c r="E30" s="174"/>
      <c r="F30" s="190" t="s">
        <v>239</v>
      </c>
      <c r="G30" s="154"/>
      <c r="H30" s="28" t="s">
        <v>86</v>
      </c>
      <c r="I30" s="126">
        <f>SUM(I26,I28)</f>
        <v>8193624</v>
      </c>
      <c r="J30" s="127">
        <f>SUM(J26,J28)</f>
        <v>768727</v>
      </c>
      <c r="K30" s="88">
        <f t="shared" si="4"/>
        <v>8962351</v>
      </c>
      <c r="L30" s="127">
        <f>SUM(L26,L28)</f>
        <v>8269116</v>
      </c>
      <c r="M30" s="127">
        <f>SUM(M26,M28)</f>
        <v>768724</v>
      </c>
      <c r="N30" s="88">
        <f t="shared" si="5"/>
        <v>9037840</v>
      </c>
      <c r="O30" s="125">
        <f t="shared" si="2"/>
        <v>75489</v>
      </c>
    </row>
    <row r="31" spans="2:15" ht="15.75" customHeight="1">
      <c r="B31" s="162"/>
      <c r="C31" s="144"/>
      <c r="D31" s="145" t="s">
        <v>24</v>
      </c>
      <c r="E31" s="146"/>
      <c r="F31" s="153" t="s">
        <v>159</v>
      </c>
      <c r="G31" s="154"/>
      <c r="H31" s="19"/>
      <c r="I31" s="86">
        <v>7</v>
      </c>
      <c r="J31" s="87">
        <v>4</v>
      </c>
      <c r="K31" s="88">
        <f t="shared" si="4"/>
        <v>11</v>
      </c>
      <c r="L31" s="87">
        <v>7</v>
      </c>
      <c r="M31" s="87">
        <v>4</v>
      </c>
      <c r="N31" s="88">
        <f t="shared" si="5"/>
        <v>11</v>
      </c>
      <c r="O31" s="125">
        <f t="shared" si="2"/>
        <v>0</v>
      </c>
    </row>
    <row r="32" spans="2:15" ht="15.75" customHeight="1">
      <c r="B32" s="162"/>
      <c r="C32" s="144"/>
      <c r="D32" s="147"/>
      <c r="E32" s="148"/>
      <c r="F32" s="190" t="s">
        <v>240</v>
      </c>
      <c r="G32" s="154"/>
      <c r="H32" s="28" t="s">
        <v>86</v>
      </c>
      <c r="I32" s="86">
        <v>2840086</v>
      </c>
      <c r="J32" s="87">
        <v>898495</v>
      </c>
      <c r="K32" s="88">
        <f t="shared" si="4"/>
        <v>3738581</v>
      </c>
      <c r="L32" s="87">
        <v>2840086</v>
      </c>
      <c r="M32" s="87">
        <v>943096</v>
      </c>
      <c r="N32" s="88">
        <f t="shared" si="5"/>
        <v>3783182</v>
      </c>
      <c r="O32" s="125">
        <f t="shared" si="2"/>
        <v>44601</v>
      </c>
    </row>
    <row r="33" spans="2:15" ht="15.75" customHeight="1">
      <c r="B33" s="162"/>
      <c r="C33" s="143" t="s">
        <v>134</v>
      </c>
      <c r="D33" s="183" t="s">
        <v>22</v>
      </c>
      <c r="E33" s="174" t="s">
        <v>131</v>
      </c>
      <c r="F33" s="153" t="s">
        <v>159</v>
      </c>
      <c r="G33" s="154"/>
      <c r="H33" s="19"/>
      <c r="I33" s="86">
        <v>1</v>
      </c>
      <c r="J33" s="89">
        <v>1</v>
      </c>
      <c r="K33" s="88">
        <f t="shared" si="4"/>
        <v>2</v>
      </c>
      <c r="L33" s="87">
        <v>1</v>
      </c>
      <c r="M33" s="87">
        <v>1</v>
      </c>
      <c r="N33" s="88">
        <f t="shared" si="5"/>
        <v>2</v>
      </c>
      <c r="O33" s="125">
        <f t="shared" si="2"/>
        <v>0</v>
      </c>
    </row>
    <row r="34" spans="2:15" ht="15.75" customHeight="1">
      <c r="B34" s="162"/>
      <c r="C34" s="144"/>
      <c r="D34" s="184"/>
      <c r="E34" s="174"/>
      <c r="F34" s="153" t="s">
        <v>160</v>
      </c>
      <c r="G34" s="154"/>
      <c r="H34" s="28" t="s">
        <v>86</v>
      </c>
      <c r="I34" s="86">
        <v>219</v>
      </c>
      <c r="J34" s="89">
        <v>172000</v>
      </c>
      <c r="K34" s="88">
        <f t="shared" si="4"/>
        <v>172219</v>
      </c>
      <c r="L34" s="87">
        <v>219</v>
      </c>
      <c r="M34" s="87">
        <v>172000</v>
      </c>
      <c r="N34" s="88">
        <f t="shared" si="5"/>
        <v>172219</v>
      </c>
      <c r="O34" s="125">
        <f t="shared" si="2"/>
        <v>0</v>
      </c>
    </row>
    <row r="35" spans="2:15" ht="15.75" customHeight="1">
      <c r="B35" s="162"/>
      <c r="C35" s="144"/>
      <c r="D35" s="184"/>
      <c r="E35" s="174" t="s">
        <v>23</v>
      </c>
      <c r="F35" s="153" t="s">
        <v>159</v>
      </c>
      <c r="G35" s="154"/>
      <c r="H35" s="19"/>
      <c r="I35" s="86">
        <v>21</v>
      </c>
      <c r="J35" s="87">
        <v>20</v>
      </c>
      <c r="K35" s="88">
        <f t="shared" si="4"/>
        <v>41</v>
      </c>
      <c r="L35" s="87">
        <v>20</v>
      </c>
      <c r="M35" s="87">
        <v>19</v>
      </c>
      <c r="N35" s="88">
        <f t="shared" si="5"/>
        <v>39</v>
      </c>
      <c r="O35" s="125">
        <f t="shared" si="2"/>
        <v>-2</v>
      </c>
    </row>
    <row r="36" spans="2:15" ht="15.75" customHeight="1">
      <c r="B36" s="162"/>
      <c r="C36" s="144"/>
      <c r="D36" s="184"/>
      <c r="E36" s="174"/>
      <c r="F36" s="153" t="s">
        <v>160</v>
      </c>
      <c r="G36" s="154"/>
      <c r="H36" s="28" t="s">
        <v>86</v>
      </c>
      <c r="I36" s="86">
        <v>338100</v>
      </c>
      <c r="J36" s="87">
        <v>354996</v>
      </c>
      <c r="K36" s="88">
        <f t="shared" si="4"/>
        <v>693096</v>
      </c>
      <c r="L36" s="87">
        <v>316100</v>
      </c>
      <c r="M36" s="87">
        <v>335126</v>
      </c>
      <c r="N36" s="88">
        <f t="shared" si="5"/>
        <v>651226</v>
      </c>
      <c r="O36" s="125">
        <f t="shared" si="2"/>
        <v>-41870</v>
      </c>
    </row>
    <row r="37" spans="2:15" ht="15.75" customHeight="1">
      <c r="B37" s="162"/>
      <c r="C37" s="144"/>
      <c r="D37" s="184"/>
      <c r="E37" s="174" t="s">
        <v>132</v>
      </c>
      <c r="F37" s="153" t="s">
        <v>159</v>
      </c>
      <c r="G37" s="154"/>
      <c r="H37" s="19"/>
      <c r="I37" s="126">
        <f>SUM(I33,I35)</f>
        <v>22</v>
      </c>
      <c r="J37" s="127">
        <f>SUM(J33,J35)</f>
        <v>21</v>
      </c>
      <c r="K37" s="88">
        <f t="shared" si="4"/>
        <v>43</v>
      </c>
      <c r="L37" s="127">
        <f>SUM(L33,L35)</f>
        <v>21</v>
      </c>
      <c r="M37" s="127">
        <f>SUM(M33,M35)</f>
        <v>20</v>
      </c>
      <c r="N37" s="88">
        <f t="shared" si="5"/>
        <v>41</v>
      </c>
      <c r="O37" s="125">
        <f t="shared" si="2"/>
        <v>-2</v>
      </c>
    </row>
    <row r="38" spans="2:15" ht="15.75" customHeight="1">
      <c r="B38" s="162"/>
      <c r="C38" s="144"/>
      <c r="D38" s="184"/>
      <c r="E38" s="174"/>
      <c r="F38" s="190" t="s">
        <v>241</v>
      </c>
      <c r="G38" s="154"/>
      <c r="H38" s="28" t="s">
        <v>86</v>
      </c>
      <c r="I38" s="126">
        <f>SUM(I34,I36)</f>
        <v>338319</v>
      </c>
      <c r="J38" s="127">
        <f>SUM(J34,J36)</f>
        <v>526996</v>
      </c>
      <c r="K38" s="88">
        <f t="shared" si="4"/>
        <v>865315</v>
      </c>
      <c r="L38" s="127">
        <f>SUM(L34,L36)</f>
        <v>316319</v>
      </c>
      <c r="M38" s="127">
        <f>SUM(M34,M36)</f>
        <v>507126</v>
      </c>
      <c r="N38" s="88">
        <f t="shared" si="5"/>
        <v>823445</v>
      </c>
      <c r="O38" s="125">
        <f t="shared" si="2"/>
        <v>-41870</v>
      </c>
    </row>
    <row r="39" spans="2:15" ht="15.75" customHeight="1">
      <c r="B39" s="162"/>
      <c r="C39" s="144"/>
      <c r="D39" s="145" t="s">
        <v>24</v>
      </c>
      <c r="E39" s="146"/>
      <c r="F39" s="153" t="s">
        <v>159</v>
      </c>
      <c r="G39" s="154"/>
      <c r="H39" s="19"/>
      <c r="I39" s="86">
        <v>2</v>
      </c>
      <c r="J39" s="87">
        <v>2</v>
      </c>
      <c r="K39" s="88">
        <f t="shared" si="4"/>
        <v>4</v>
      </c>
      <c r="L39" s="87">
        <v>2</v>
      </c>
      <c r="M39" s="87">
        <v>2</v>
      </c>
      <c r="N39" s="88">
        <f t="shared" si="5"/>
        <v>4</v>
      </c>
      <c r="O39" s="125">
        <f t="shared" si="2"/>
        <v>0</v>
      </c>
    </row>
    <row r="40" spans="2:15" ht="15.75" customHeight="1">
      <c r="B40" s="162"/>
      <c r="C40" s="144"/>
      <c r="D40" s="147"/>
      <c r="E40" s="148"/>
      <c r="F40" s="190" t="s">
        <v>242</v>
      </c>
      <c r="G40" s="154"/>
      <c r="H40" s="28" t="s">
        <v>86</v>
      </c>
      <c r="I40" s="86">
        <v>1640000</v>
      </c>
      <c r="J40" s="87">
        <v>37091</v>
      </c>
      <c r="K40" s="88">
        <f t="shared" si="4"/>
        <v>1677091</v>
      </c>
      <c r="L40" s="87">
        <v>1640000</v>
      </c>
      <c r="M40" s="87">
        <v>37091</v>
      </c>
      <c r="N40" s="88">
        <f t="shared" si="5"/>
        <v>1677091</v>
      </c>
      <c r="O40" s="125">
        <f t="shared" si="2"/>
        <v>0</v>
      </c>
    </row>
    <row r="41" spans="2:15" ht="15.75" customHeight="1">
      <c r="B41" s="162"/>
      <c r="C41" s="241" t="s">
        <v>244</v>
      </c>
      <c r="D41" s="242"/>
      <c r="E41" s="242"/>
      <c r="F41" s="242"/>
      <c r="G41" s="242"/>
      <c r="H41" s="30"/>
      <c r="I41" s="219">
        <f aca="true" t="shared" si="6" ref="I41:N41">(I30+I32+I38+I40)/I17</f>
        <v>12.670175008106284</v>
      </c>
      <c r="J41" s="221">
        <f t="shared" si="6"/>
        <v>16.14503921738879</v>
      </c>
      <c r="K41" s="243">
        <f t="shared" si="6"/>
        <v>13.082332848431793</v>
      </c>
      <c r="L41" s="221">
        <f t="shared" si="6"/>
        <v>12.773805601479024</v>
      </c>
      <c r="M41" s="221">
        <f t="shared" si="6"/>
        <v>16.468144590274026</v>
      </c>
      <c r="N41" s="243">
        <f t="shared" si="6"/>
        <v>13.210164239445229</v>
      </c>
      <c r="O41" s="125">
        <f t="shared" si="2"/>
        <v>0.12783139101343544</v>
      </c>
    </row>
    <row r="42" spans="2:15" ht="15.75" customHeight="1">
      <c r="B42" s="162"/>
      <c r="C42" s="157" t="s">
        <v>135</v>
      </c>
      <c r="D42" s="158"/>
      <c r="E42" s="158"/>
      <c r="F42" s="155" t="s">
        <v>243</v>
      </c>
      <c r="G42" s="156"/>
      <c r="H42" s="37" t="s">
        <v>161</v>
      </c>
      <c r="I42" s="220"/>
      <c r="J42" s="222"/>
      <c r="K42" s="244"/>
      <c r="L42" s="222"/>
      <c r="M42" s="222"/>
      <c r="N42" s="244"/>
      <c r="O42" s="125">
        <f t="shared" si="2"/>
        <v>0</v>
      </c>
    </row>
    <row r="43" spans="2:15" ht="15.75" customHeight="1">
      <c r="B43" s="246" t="s">
        <v>172</v>
      </c>
      <c r="C43" s="152" t="s">
        <v>136</v>
      </c>
      <c r="D43" s="152"/>
      <c r="E43" s="152"/>
      <c r="F43" s="152"/>
      <c r="G43" s="152"/>
      <c r="H43" s="19" t="s">
        <v>93</v>
      </c>
      <c r="I43" s="86">
        <v>5297</v>
      </c>
      <c r="J43" s="87">
        <v>875</v>
      </c>
      <c r="K43" s="88">
        <f aca="true" t="shared" si="7" ref="K43:K56">SUM(I43:J43)</f>
        <v>6172</v>
      </c>
      <c r="L43" s="87">
        <v>5270</v>
      </c>
      <c r="M43" s="87">
        <v>860</v>
      </c>
      <c r="N43" s="88">
        <f aca="true" t="shared" si="8" ref="N43:N56">SUM(L43:M43)</f>
        <v>6130</v>
      </c>
      <c r="O43" s="125">
        <f t="shared" si="2"/>
        <v>-42</v>
      </c>
    </row>
    <row r="44" spans="2:15" ht="15.75" customHeight="1">
      <c r="B44" s="247"/>
      <c r="C44" s="152" t="s">
        <v>137</v>
      </c>
      <c r="D44" s="152"/>
      <c r="E44" s="152"/>
      <c r="F44" s="152"/>
      <c r="G44" s="152"/>
      <c r="H44" s="19" t="s">
        <v>93</v>
      </c>
      <c r="I44" s="86">
        <v>649</v>
      </c>
      <c r="J44" s="87">
        <v>168</v>
      </c>
      <c r="K44" s="88">
        <f t="shared" si="7"/>
        <v>817</v>
      </c>
      <c r="L44" s="87">
        <v>649</v>
      </c>
      <c r="M44" s="87">
        <v>168</v>
      </c>
      <c r="N44" s="88">
        <f t="shared" si="8"/>
        <v>817</v>
      </c>
      <c r="O44" s="125">
        <f t="shared" si="2"/>
        <v>0</v>
      </c>
    </row>
    <row r="45" spans="2:15" ht="15.75" customHeight="1">
      <c r="B45" s="247"/>
      <c r="C45" s="152" t="s">
        <v>138</v>
      </c>
      <c r="D45" s="152"/>
      <c r="E45" s="152"/>
      <c r="F45" s="152"/>
      <c r="G45" s="152"/>
      <c r="H45" s="19" t="s">
        <v>93</v>
      </c>
      <c r="I45" s="86">
        <v>479</v>
      </c>
      <c r="J45" s="87">
        <v>94</v>
      </c>
      <c r="K45" s="88">
        <f t="shared" si="7"/>
        <v>573</v>
      </c>
      <c r="L45" s="87">
        <v>475</v>
      </c>
      <c r="M45" s="87">
        <v>92</v>
      </c>
      <c r="N45" s="88">
        <f t="shared" si="8"/>
        <v>567</v>
      </c>
      <c r="O45" s="125">
        <f t="shared" si="2"/>
        <v>-6</v>
      </c>
    </row>
    <row r="46" spans="2:15" ht="15.75" customHeight="1">
      <c r="B46" s="248"/>
      <c r="C46" s="239" t="s">
        <v>139</v>
      </c>
      <c r="D46" s="149"/>
      <c r="E46" s="149"/>
      <c r="F46" s="149"/>
      <c r="G46" s="149"/>
      <c r="H46" s="19" t="s">
        <v>93</v>
      </c>
      <c r="I46" s="86">
        <v>6425</v>
      </c>
      <c r="J46" s="87">
        <v>1137</v>
      </c>
      <c r="K46" s="88">
        <f t="shared" si="7"/>
        <v>7562</v>
      </c>
      <c r="L46" s="87">
        <v>6394</v>
      </c>
      <c r="M46" s="87">
        <v>1120</v>
      </c>
      <c r="N46" s="88">
        <f t="shared" si="8"/>
        <v>7514</v>
      </c>
      <c r="O46" s="125">
        <f t="shared" si="2"/>
        <v>-48</v>
      </c>
    </row>
    <row r="47" spans="2:15" ht="15.75" customHeight="1">
      <c r="B47" s="159" t="s">
        <v>167</v>
      </c>
      <c r="C47" s="160"/>
      <c r="D47" s="160"/>
      <c r="E47" s="38" t="s">
        <v>140</v>
      </c>
      <c r="F47" s="149" t="s">
        <v>142</v>
      </c>
      <c r="G47" s="149"/>
      <c r="H47" s="19" t="s">
        <v>94</v>
      </c>
      <c r="I47" s="86">
        <v>1197503</v>
      </c>
      <c r="J47" s="87">
        <v>384160</v>
      </c>
      <c r="K47" s="88">
        <f t="shared" si="7"/>
        <v>1581663</v>
      </c>
      <c r="L47" s="87">
        <v>1197894</v>
      </c>
      <c r="M47" s="87">
        <v>363677</v>
      </c>
      <c r="N47" s="88">
        <f t="shared" si="8"/>
        <v>1561571</v>
      </c>
      <c r="O47" s="125">
        <f t="shared" si="2"/>
        <v>-20092</v>
      </c>
    </row>
    <row r="48" spans="2:15" ht="15.75" customHeight="1">
      <c r="B48" s="159" t="s">
        <v>168</v>
      </c>
      <c r="C48" s="160"/>
      <c r="D48" s="160"/>
      <c r="E48" s="38" t="s">
        <v>141</v>
      </c>
      <c r="F48" s="149" t="s">
        <v>142</v>
      </c>
      <c r="G48" s="149"/>
      <c r="H48" s="19" t="s">
        <v>94</v>
      </c>
      <c r="I48" s="86">
        <v>813616</v>
      </c>
      <c r="J48" s="87">
        <v>333658</v>
      </c>
      <c r="K48" s="88">
        <f t="shared" si="7"/>
        <v>1147274</v>
      </c>
      <c r="L48" s="87">
        <v>827610</v>
      </c>
      <c r="M48" s="87">
        <v>333303</v>
      </c>
      <c r="N48" s="88">
        <f t="shared" si="8"/>
        <v>1160913</v>
      </c>
      <c r="O48" s="125">
        <f t="shared" si="2"/>
        <v>13639</v>
      </c>
    </row>
    <row r="49" spans="2:15" ht="15.75" customHeight="1">
      <c r="B49" s="171" t="s">
        <v>173</v>
      </c>
      <c r="C49" s="245" t="s">
        <v>95</v>
      </c>
      <c r="D49" s="245"/>
      <c r="E49" s="245"/>
      <c r="F49" s="150" t="s">
        <v>27</v>
      </c>
      <c r="G49" s="151"/>
      <c r="H49" s="19" t="s">
        <v>57</v>
      </c>
      <c r="I49" s="86">
        <v>98285</v>
      </c>
      <c r="J49" s="87">
        <v>17953</v>
      </c>
      <c r="K49" s="88">
        <f t="shared" si="7"/>
        <v>116238</v>
      </c>
      <c r="L49" s="87">
        <v>92188</v>
      </c>
      <c r="M49" s="87">
        <v>16446</v>
      </c>
      <c r="N49" s="88">
        <f t="shared" si="8"/>
        <v>108634</v>
      </c>
      <c r="O49" s="125">
        <f t="shared" si="2"/>
        <v>-7604</v>
      </c>
    </row>
    <row r="50" spans="2:15" ht="15.75" customHeight="1">
      <c r="B50" s="172"/>
      <c r="C50" s="245"/>
      <c r="D50" s="245"/>
      <c r="E50" s="245"/>
      <c r="F50" s="150" t="s">
        <v>28</v>
      </c>
      <c r="G50" s="151"/>
      <c r="H50" s="19" t="s">
        <v>97</v>
      </c>
      <c r="I50" s="86">
        <v>109049</v>
      </c>
      <c r="J50" s="87">
        <v>20235</v>
      </c>
      <c r="K50" s="88">
        <f t="shared" si="7"/>
        <v>129284</v>
      </c>
      <c r="L50" s="87">
        <v>101384</v>
      </c>
      <c r="M50" s="87">
        <v>18877</v>
      </c>
      <c r="N50" s="88">
        <f t="shared" si="8"/>
        <v>120261</v>
      </c>
      <c r="O50" s="125">
        <f t="shared" si="2"/>
        <v>-9023</v>
      </c>
    </row>
    <row r="51" spans="2:15" ht="15.75" customHeight="1">
      <c r="B51" s="172"/>
      <c r="C51" s="245" t="s">
        <v>96</v>
      </c>
      <c r="D51" s="245"/>
      <c r="E51" s="245"/>
      <c r="F51" s="150" t="s">
        <v>27</v>
      </c>
      <c r="G51" s="151"/>
      <c r="H51" s="19" t="s">
        <v>57</v>
      </c>
      <c r="I51" s="86">
        <v>1023597</v>
      </c>
      <c r="J51" s="87">
        <v>137671</v>
      </c>
      <c r="K51" s="88">
        <f t="shared" si="7"/>
        <v>1161268</v>
      </c>
      <c r="L51" s="87">
        <v>1019531</v>
      </c>
      <c r="M51" s="87">
        <v>136489</v>
      </c>
      <c r="N51" s="88">
        <f t="shared" si="8"/>
        <v>1156020</v>
      </c>
      <c r="O51" s="125">
        <f t="shared" si="2"/>
        <v>-5248</v>
      </c>
    </row>
    <row r="52" spans="2:15" ht="15.75" customHeight="1">
      <c r="B52" s="173"/>
      <c r="C52" s="245"/>
      <c r="D52" s="245"/>
      <c r="E52" s="245"/>
      <c r="F52" s="150" t="s">
        <v>28</v>
      </c>
      <c r="G52" s="151"/>
      <c r="H52" s="19" t="s">
        <v>111</v>
      </c>
      <c r="I52" s="86">
        <v>313966</v>
      </c>
      <c r="J52" s="87">
        <v>37217</v>
      </c>
      <c r="K52" s="88">
        <f t="shared" si="7"/>
        <v>351183</v>
      </c>
      <c r="L52" s="87">
        <v>311844</v>
      </c>
      <c r="M52" s="87">
        <v>36874</v>
      </c>
      <c r="N52" s="88">
        <f t="shared" si="8"/>
        <v>348718</v>
      </c>
      <c r="O52" s="125">
        <f t="shared" si="2"/>
        <v>-2465</v>
      </c>
    </row>
    <row r="53" spans="2:15" ht="15.75" customHeight="1">
      <c r="B53" s="163" t="s">
        <v>169</v>
      </c>
      <c r="C53" s="191" t="s">
        <v>119</v>
      </c>
      <c r="D53" s="192"/>
      <c r="E53" s="197" t="s">
        <v>143</v>
      </c>
      <c r="F53" s="150" t="s">
        <v>30</v>
      </c>
      <c r="G53" s="151"/>
      <c r="H53" s="19" t="s">
        <v>57</v>
      </c>
      <c r="I53" s="86">
        <v>76835</v>
      </c>
      <c r="J53" s="87">
        <v>46705</v>
      </c>
      <c r="K53" s="88">
        <f t="shared" si="7"/>
        <v>123540</v>
      </c>
      <c r="L53" s="87">
        <v>75508</v>
      </c>
      <c r="M53" s="87">
        <v>45659</v>
      </c>
      <c r="N53" s="88">
        <f t="shared" si="8"/>
        <v>121167</v>
      </c>
      <c r="O53" s="125">
        <f t="shared" si="2"/>
        <v>-2373</v>
      </c>
    </row>
    <row r="54" spans="2:15" ht="15.75" customHeight="1">
      <c r="B54" s="164"/>
      <c r="C54" s="193"/>
      <c r="D54" s="194"/>
      <c r="E54" s="240"/>
      <c r="F54" s="150" t="s">
        <v>98</v>
      </c>
      <c r="G54" s="151"/>
      <c r="H54" s="19" t="s">
        <v>57</v>
      </c>
      <c r="I54" s="86">
        <v>588</v>
      </c>
      <c r="J54" s="87">
        <v>154</v>
      </c>
      <c r="K54" s="88">
        <f t="shared" si="7"/>
        <v>742</v>
      </c>
      <c r="L54" s="87">
        <v>552</v>
      </c>
      <c r="M54" s="87">
        <v>149</v>
      </c>
      <c r="N54" s="88">
        <f t="shared" si="8"/>
        <v>701</v>
      </c>
      <c r="O54" s="125">
        <f t="shared" si="2"/>
        <v>-41</v>
      </c>
    </row>
    <row r="55" spans="2:15" ht="15.75" customHeight="1">
      <c r="B55" s="164"/>
      <c r="C55" s="193"/>
      <c r="D55" s="194"/>
      <c r="E55" s="197" t="s">
        <v>31</v>
      </c>
      <c r="F55" s="150" t="s">
        <v>30</v>
      </c>
      <c r="G55" s="151"/>
      <c r="H55" s="19" t="s">
        <v>57</v>
      </c>
      <c r="I55" s="90" t="s">
        <v>245</v>
      </c>
      <c r="J55" s="91" t="s">
        <v>245</v>
      </c>
      <c r="K55" s="88">
        <f t="shared" si="7"/>
        <v>0</v>
      </c>
      <c r="L55" s="91" t="s">
        <v>245</v>
      </c>
      <c r="M55" s="91" t="s">
        <v>245</v>
      </c>
      <c r="N55" s="95">
        <f t="shared" si="8"/>
        <v>0</v>
      </c>
      <c r="O55" s="125">
        <f t="shared" si="2"/>
        <v>0</v>
      </c>
    </row>
    <row r="56" spans="2:15" ht="15.75" customHeight="1" thickBot="1">
      <c r="B56" s="165"/>
      <c r="C56" s="195"/>
      <c r="D56" s="196"/>
      <c r="E56" s="198"/>
      <c r="F56" s="237" t="s">
        <v>98</v>
      </c>
      <c r="G56" s="238"/>
      <c r="H56" s="39" t="s">
        <v>57</v>
      </c>
      <c r="I56" s="92" t="s">
        <v>245</v>
      </c>
      <c r="J56" s="93" t="s">
        <v>245</v>
      </c>
      <c r="K56" s="94">
        <f t="shared" si="7"/>
        <v>0</v>
      </c>
      <c r="L56" s="93" t="s">
        <v>245</v>
      </c>
      <c r="M56" s="93" t="s">
        <v>245</v>
      </c>
      <c r="N56" s="96">
        <f t="shared" si="8"/>
        <v>0</v>
      </c>
      <c r="O56" s="125">
        <f t="shared" si="2"/>
        <v>0</v>
      </c>
    </row>
    <row r="57" ht="6.75" customHeight="1"/>
  </sheetData>
  <sheetProtection/>
  <mergeCells count="102">
    <mergeCell ref="L41:L42"/>
    <mergeCell ref="M41:M42"/>
    <mergeCell ref="N41:N42"/>
    <mergeCell ref="B47:D47"/>
    <mergeCell ref="C49:E50"/>
    <mergeCell ref="C51:E52"/>
    <mergeCell ref="B43:B46"/>
    <mergeCell ref="C43:G43"/>
    <mergeCell ref="K41:K42"/>
    <mergeCell ref="C44:G44"/>
    <mergeCell ref="F56:G56"/>
    <mergeCell ref="F34:G34"/>
    <mergeCell ref="C46:G46"/>
    <mergeCell ref="E53:E54"/>
    <mergeCell ref="F53:G53"/>
    <mergeCell ref="C41:G41"/>
    <mergeCell ref="F38:G38"/>
    <mergeCell ref="D39:E40"/>
    <mergeCell ref="F55:G55"/>
    <mergeCell ref="F52:G52"/>
    <mergeCell ref="I41:I42"/>
    <mergeCell ref="J41:J42"/>
    <mergeCell ref="K17:K18"/>
    <mergeCell ref="C23:F23"/>
    <mergeCell ref="B19:D21"/>
    <mergeCell ref="B22:B24"/>
    <mergeCell ref="E25:E26"/>
    <mergeCell ref="D25:D30"/>
    <mergeCell ref="C24:F24"/>
    <mergeCell ref="C25:C32"/>
    <mergeCell ref="N17:N18"/>
    <mergeCell ref="F12:H12"/>
    <mergeCell ref="L17:L18"/>
    <mergeCell ref="M17:M18"/>
    <mergeCell ref="I17:I18"/>
    <mergeCell ref="J17:J18"/>
    <mergeCell ref="I5:K5"/>
    <mergeCell ref="B5:H6"/>
    <mergeCell ref="B7:B16"/>
    <mergeCell ref="F10:H10"/>
    <mergeCell ref="C16:E16"/>
    <mergeCell ref="C14:E14"/>
    <mergeCell ref="F14:H14"/>
    <mergeCell ref="F9:H9"/>
    <mergeCell ref="C7:E8"/>
    <mergeCell ref="F7:H7"/>
    <mergeCell ref="F30:G30"/>
    <mergeCell ref="F28:G28"/>
    <mergeCell ref="F27:G27"/>
    <mergeCell ref="F8:H8"/>
    <mergeCell ref="E21:H21"/>
    <mergeCell ref="C12:E12"/>
    <mergeCell ref="F11:H11"/>
    <mergeCell ref="F13:H13"/>
    <mergeCell ref="C10:E10"/>
    <mergeCell ref="F29:G29"/>
    <mergeCell ref="F32:G32"/>
    <mergeCell ref="F31:G31"/>
    <mergeCell ref="C53:D56"/>
    <mergeCell ref="F40:G40"/>
    <mergeCell ref="F48:G48"/>
    <mergeCell ref="F54:G54"/>
    <mergeCell ref="F37:G37"/>
    <mergeCell ref="F33:G33"/>
    <mergeCell ref="F51:G51"/>
    <mergeCell ref="E55:E56"/>
    <mergeCell ref="E27:E28"/>
    <mergeCell ref="C9:E9"/>
    <mergeCell ref="C11:E11"/>
    <mergeCell ref="C13:E13"/>
    <mergeCell ref="F25:G25"/>
    <mergeCell ref="F26:G26"/>
    <mergeCell ref="F39:G39"/>
    <mergeCell ref="L5:N5"/>
    <mergeCell ref="C22:F22"/>
    <mergeCell ref="E19:H19"/>
    <mergeCell ref="E20:H20"/>
    <mergeCell ref="F16:H16"/>
    <mergeCell ref="D33:D38"/>
    <mergeCell ref="E33:E34"/>
    <mergeCell ref="C15:E15"/>
    <mergeCell ref="F15:H15"/>
    <mergeCell ref="B48:D48"/>
    <mergeCell ref="B25:B42"/>
    <mergeCell ref="B53:B56"/>
    <mergeCell ref="H17:H18"/>
    <mergeCell ref="B17:G17"/>
    <mergeCell ref="B18:G18"/>
    <mergeCell ref="B49:B52"/>
    <mergeCell ref="E29:E30"/>
    <mergeCell ref="E35:E36"/>
    <mergeCell ref="E37:E38"/>
    <mergeCell ref="C33:C40"/>
    <mergeCell ref="D31:E32"/>
    <mergeCell ref="F47:G47"/>
    <mergeCell ref="F50:G50"/>
    <mergeCell ref="C45:G45"/>
    <mergeCell ref="F35:G35"/>
    <mergeCell ref="F49:G49"/>
    <mergeCell ref="F36:G36"/>
    <mergeCell ref="F42:G42"/>
    <mergeCell ref="C42:E4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60"/>
  <sheetViews>
    <sheetView view="pageBreakPreview" zoomScaleNormal="75" zoomScaleSheetLayoutView="100" zoomScalePageLayoutView="0" workbookViewId="0" topLeftCell="A19">
      <selection activeCell="D53" sqref="D53:H53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21" customWidth="1"/>
    <col min="10" max="10" width="2.375" style="21" customWidth="1"/>
    <col min="11" max="16" width="10.625" style="6" customWidth="1"/>
    <col min="17" max="17" width="12.25390625" style="8" bestFit="1" customWidth="1"/>
    <col min="18" max="16384" width="9.00390625" style="8" customWidth="1"/>
  </cols>
  <sheetData>
    <row r="1" ht="14.25">
      <c r="B1" s="5" t="s">
        <v>155</v>
      </c>
    </row>
    <row r="2" ht="12.75" customHeight="1" thickBot="1"/>
    <row r="3" spans="2:16" ht="15" customHeight="1">
      <c r="B3" s="282" t="s">
        <v>47</v>
      </c>
      <c r="C3" s="283"/>
      <c r="D3" s="283"/>
      <c r="E3" s="283"/>
      <c r="F3" s="283"/>
      <c r="G3" s="283"/>
      <c r="H3" s="283"/>
      <c r="I3" s="283"/>
      <c r="J3" s="283"/>
      <c r="K3" s="205" t="s">
        <v>232</v>
      </c>
      <c r="L3" s="176"/>
      <c r="M3" s="177"/>
      <c r="N3" s="175" t="s">
        <v>256</v>
      </c>
      <c r="O3" s="176"/>
      <c r="P3" s="177"/>
    </row>
    <row r="4" spans="2:16" ht="15" customHeight="1" thickBot="1">
      <c r="B4" s="284"/>
      <c r="C4" s="285"/>
      <c r="D4" s="285"/>
      <c r="E4" s="285"/>
      <c r="F4" s="285"/>
      <c r="G4" s="285"/>
      <c r="H4" s="285"/>
      <c r="I4" s="285"/>
      <c r="J4" s="285"/>
      <c r="K4" s="56" t="s">
        <v>128</v>
      </c>
      <c r="L4" s="9" t="s">
        <v>59</v>
      </c>
      <c r="M4" s="10" t="s">
        <v>60</v>
      </c>
      <c r="N4" s="9" t="s">
        <v>128</v>
      </c>
      <c r="O4" s="9" t="s">
        <v>59</v>
      </c>
      <c r="P4" s="10" t="s">
        <v>60</v>
      </c>
    </row>
    <row r="5" spans="2:17" ht="15" customHeight="1">
      <c r="B5" s="262" t="s">
        <v>174</v>
      </c>
      <c r="C5" s="288" t="s">
        <v>199</v>
      </c>
      <c r="D5" s="286" t="s">
        <v>32</v>
      </c>
      <c r="E5" s="286"/>
      <c r="F5" s="286"/>
      <c r="G5" s="286"/>
      <c r="H5" s="287"/>
      <c r="I5" s="27" t="s">
        <v>29</v>
      </c>
      <c r="J5" s="27" t="s">
        <v>1</v>
      </c>
      <c r="K5" s="97">
        <v>870653</v>
      </c>
      <c r="L5" s="98">
        <v>110832</v>
      </c>
      <c r="M5" s="99">
        <f>SUM(K5:L5)</f>
        <v>981485</v>
      </c>
      <c r="N5" s="98">
        <v>878851</v>
      </c>
      <c r="O5" s="98">
        <v>110813</v>
      </c>
      <c r="P5" s="99">
        <f>SUM(N5:O5)</f>
        <v>989664</v>
      </c>
      <c r="Q5" s="125">
        <f>P5-M5</f>
        <v>8179</v>
      </c>
    </row>
    <row r="6" spans="2:17" ht="15" customHeight="1">
      <c r="B6" s="263"/>
      <c r="C6" s="289"/>
      <c r="D6" s="245" t="s">
        <v>33</v>
      </c>
      <c r="E6" s="245"/>
      <c r="F6" s="245"/>
      <c r="G6" s="245"/>
      <c r="H6" s="239"/>
      <c r="I6" s="28" t="s">
        <v>208</v>
      </c>
      <c r="J6" s="28" t="s">
        <v>0</v>
      </c>
      <c r="K6" s="100">
        <v>199159600</v>
      </c>
      <c r="L6" s="101">
        <v>36218500</v>
      </c>
      <c r="M6" s="102">
        <f aca="true" t="shared" si="0" ref="M6:M15">SUM(K6:L6)</f>
        <v>235378100</v>
      </c>
      <c r="N6" s="101">
        <v>199255600</v>
      </c>
      <c r="O6" s="101">
        <v>36218500</v>
      </c>
      <c r="P6" s="102">
        <f aca="true" t="shared" si="1" ref="P6:P15">SUM(N6:O6)</f>
        <v>235474100</v>
      </c>
      <c r="Q6" s="125">
        <f aca="true" t="shared" si="2" ref="Q6:Q60">P6-M6</f>
        <v>96000</v>
      </c>
    </row>
    <row r="7" spans="2:17" ht="15" customHeight="1">
      <c r="B7" s="263"/>
      <c r="C7" s="289"/>
      <c r="D7" s="245" t="s">
        <v>34</v>
      </c>
      <c r="E7" s="245"/>
      <c r="F7" s="245"/>
      <c r="G7" s="245"/>
      <c r="H7" s="239"/>
      <c r="I7" s="28" t="s">
        <v>208</v>
      </c>
      <c r="J7" s="28" t="s">
        <v>5</v>
      </c>
      <c r="K7" s="100">
        <v>155899560</v>
      </c>
      <c r="L7" s="101">
        <v>30129850</v>
      </c>
      <c r="M7" s="102">
        <f t="shared" si="0"/>
        <v>186029410</v>
      </c>
      <c r="N7" s="101">
        <v>158654170</v>
      </c>
      <c r="O7" s="101">
        <v>30354050</v>
      </c>
      <c r="P7" s="102">
        <f t="shared" si="1"/>
        <v>189008220</v>
      </c>
      <c r="Q7" s="125">
        <f t="shared" si="2"/>
        <v>2978810</v>
      </c>
    </row>
    <row r="8" spans="2:17" ht="15" customHeight="1">
      <c r="B8" s="263"/>
      <c r="C8" s="289"/>
      <c r="D8" s="245" t="s">
        <v>35</v>
      </c>
      <c r="E8" s="245"/>
      <c r="F8" s="245"/>
      <c r="G8" s="245"/>
      <c r="H8" s="239"/>
      <c r="I8" s="28"/>
      <c r="J8" s="28" t="s">
        <v>6</v>
      </c>
      <c r="K8" s="100">
        <v>24</v>
      </c>
      <c r="L8" s="101">
        <v>6</v>
      </c>
      <c r="M8" s="102">
        <f t="shared" si="0"/>
        <v>30</v>
      </c>
      <c r="N8" s="101">
        <v>24</v>
      </c>
      <c r="O8" s="101">
        <v>6</v>
      </c>
      <c r="P8" s="102">
        <f t="shared" si="1"/>
        <v>30</v>
      </c>
      <c r="Q8" s="125">
        <f t="shared" si="2"/>
        <v>0</v>
      </c>
    </row>
    <row r="9" spans="2:17" ht="15" customHeight="1">
      <c r="B9" s="263"/>
      <c r="C9" s="289"/>
      <c r="D9" s="245" t="s">
        <v>36</v>
      </c>
      <c r="E9" s="245"/>
      <c r="F9" s="245"/>
      <c r="G9" s="245"/>
      <c r="H9" s="239"/>
      <c r="I9" s="28"/>
      <c r="J9" s="28" t="s">
        <v>2</v>
      </c>
      <c r="K9" s="100">
        <v>24</v>
      </c>
      <c r="L9" s="101">
        <v>6</v>
      </c>
      <c r="M9" s="102">
        <f t="shared" si="0"/>
        <v>30</v>
      </c>
      <c r="N9" s="101">
        <v>24</v>
      </c>
      <c r="O9" s="101">
        <v>6</v>
      </c>
      <c r="P9" s="102">
        <f t="shared" si="1"/>
        <v>30</v>
      </c>
      <c r="Q9" s="125">
        <f t="shared" si="2"/>
        <v>0</v>
      </c>
    </row>
    <row r="10" spans="2:17" ht="15" customHeight="1">
      <c r="B10" s="263"/>
      <c r="C10" s="289"/>
      <c r="D10" s="245" t="s">
        <v>37</v>
      </c>
      <c r="E10" s="245"/>
      <c r="F10" s="245"/>
      <c r="G10" s="245"/>
      <c r="H10" s="239"/>
      <c r="I10" s="28" t="s">
        <v>208</v>
      </c>
      <c r="J10" s="28" t="s">
        <v>4</v>
      </c>
      <c r="K10" s="100">
        <v>199159600</v>
      </c>
      <c r="L10" s="101">
        <v>36218500</v>
      </c>
      <c r="M10" s="102">
        <f t="shared" si="0"/>
        <v>235378100</v>
      </c>
      <c r="N10" s="101">
        <v>199255600</v>
      </c>
      <c r="O10" s="101">
        <v>36218500</v>
      </c>
      <c r="P10" s="102">
        <f t="shared" si="1"/>
        <v>235474100</v>
      </c>
      <c r="Q10" s="125">
        <f t="shared" si="2"/>
        <v>96000</v>
      </c>
    </row>
    <row r="11" spans="2:17" ht="15" customHeight="1">
      <c r="B11" s="263"/>
      <c r="C11" s="289"/>
      <c r="D11" s="245" t="s">
        <v>44</v>
      </c>
      <c r="E11" s="245"/>
      <c r="F11" s="245"/>
      <c r="G11" s="245"/>
      <c r="H11" s="239"/>
      <c r="I11" s="28" t="s">
        <v>208</v>
      </c>
      <c r="J11" s="28" t="s">
        <v>3</v>
      </c>
      <c r="K11" s="100">
        <v>155899560</v>
      </c>
      <c r="L11" s="101">
        <v>30129850</v>
      </c>
      <c r="M11" s="102">
        <f t="shared" si="0"/>
        <v>186029410</v>
      </c>
      <c r="N11" s="101">
        <v>158654170</v>
      </c>
      <c r="O11" s="101">
        <v>30354050</v>
      </c>
      <c r="P11" s="102">
        <f t="shared" si="1"/>
        <v>189008220</v>
      </c>
      <c r="Q11" s="125">
        <f t="shared" si="2"/>
        <v>2978810</v>
      </c>
    </row>
    <row r="12" spans="2:17" ht="15" customHeight="1">
      <c r="B12" s="263"/>
      <c r="C12" s="289"/>
      <c r="D12" s="245" t="s">
        <v>38</v>
      </c>
      <c r="E12" s="245"/>
      <c r="F12" s="245"/>
      <c r="G12" s="245"/>
      <c r="H12" s="239"/>
      <c r="I12" s="28" t="s">
        <v>29</v>
      </c>
      <c r="J12" s="28"/>
      <c r="K12" s="100">
        <v>870752</v>
      </c>
      <c r="L12" s="101">
        <v>110832</v>
      </c>
      <c r="M12" s="102">
        <f t="shared" si="0"/>
        <v>981584</v>
      </c>
      <c r="N12" s="101">
        <v>878851</v>
      </c>
      <c r="O12" s="101">
        <v>110813</v>
      </c>
      <c r="P12" s="102">
        <f t="shared" si="1"/>
        <v>989664</v>
      </c>
      <c r="Q12" s="125">
        <f t="shared" si="2"/>
        <v>8080</v>
      </c>
    </row>
    <row r="13" spans="2:17" ht="15" customHeight="1">
      <c r="B13" s="263"/>
      <c r="C13" s="289"/>
      <c r="D13" s="245" t="s">
        <v>39</v>
      </c>
      <c r="E13" s="245"/>
      <c r="F13" s="245"/>
      <c r="G13" s="245"/>
      <c r="H13" s="239"/>
      <c r="I13" s="28" t="s">
        <v>29</v>
      </c>
      <c r="J13" s="28"/>
      <c r="K13" s="100">
        <v>788603</v>
      </c>
      <c r="L13" s="101">
        <v>97682</v>
      </c>
      <c r="M13" s="102">
        <f t="shared" si="0"/>
        <v>886285</v>
      </c>
      <c r="N13" s="101">
        <v>796698</v>
      </c>
      <c r="O13" s="101">
        <v>98677</v>
      </c>
      <c r="P13" s="102">
        <f t="shared" si="1"/>
        <v>895375</v>
      </c>
      <c r="Q13" s="125">
        <f t="shared" si="2"/>
        <v>9090</v>
      </c>
    </row>
    <row r="14" spans="2:17" ht="15" customHeight="1">
      <c r="B14" s="263"/>
      <c r="C14" s="181" t="s">
        <v>198</v>
      </c>
      <c r="D14" s="281"/>
      <c r="E14" s="245" t="s">
        <v>33</v>
      </c>
      <c r="F14" s="245"/>
      <c r="G14" s="245"/>
      <c r="H14" s="239"/>
      <c r="I14" s="28" t="s">
        <v>208</v>
      </c>
      <c r="J14" s="28" t="s">
        <v>7</v>
      </c>
      <c r="K14" s="100">
        <v>44876000</v>
      </c>
      <c r="L14" s="101">
        <v>13700000</v>
      </c>
      <c r="M14" s="102">
        <f t="shared" si="0"/>
        <v>58576000</v>
      </c>
      <c r="N14" s="101">
        <v>45177000</v>
      </c>
      <c r="O14" s="101">
        <v>13700000</v>
      </c>
      <c r="P14" s="102">
        <f t="shared" si="1"/>
        <v>58877000</v>
      </c>
      <c r="Q14" s="125">
        <f t="shared" si="2"/>
        <v>301000</v>
      </c>
    </row>
    <row r="15" spans="2:17" ht="15" customHeight="1">
      <c r="B15" s="263"/>
      <c r="C15" s="281"/>
      <c r="D15" s="281"/>
      <c r="E15" s="245" t="s">
        <v>34</v>
      </c>
      <c r="F15" s="245"/>
      <c r="G15" s="245"/>
      <c r="H15" s="239"/>
      <c r="I15" s="28" t="s">
        <v>208</v>
      </c>
      <c r="J15" s="28" t="s">
        <v>8</v>
      </c>
      <c r="K15" s="100">
        <v>41713400</v>
      </c>
      <c r="L15" s="101">
        <v>13032000</v>
      </c>
      <c r="M15" s="102">
        <f t="shared" si="0"/>
        <v>54745400</v>
      </c>
      <c r="N15" s="101">
        <v>42014400</v>
      </c>
      <c r="O15" s="101">
        <v>13032000</v>
      </c>
      <c r="P15" s="102">
        <f t="shared" si="1"/>
        <v>55046400</v>
      </c>
      <c r="Q15" s="125">
        <f t="shared" si="2"/>
        <v>301000</v>
      </c>
    </row>
    <row r="16" spans="2:17" ht="15" customHeight="1">
      <c r="B16" s="263"/>
      <c r="C16" s="245" t="s">
        <v>40</v>
      </c>
      <c r="D16" s="245"/>
      <c r="E16" s="245"/>
      <c r="F16" s="239"/>
      <c r="G16" s="275" t="s">
        <v>10</v>
      </c>
      <c r="H16" s="153"/>
      <c r="I16" s="252" t="s">
        <v>9</v>
      </c>
      <c r="J16" s="253"/>
      <c r="K16" s="103">
        <f aca="true" t="shared" si="3" ref="K16:P16">K11/K7*100</f>
        <v>100</v>
      </c>
      <c r="L16" s="104">
        <f t="shared" si="3"/>
        <v>100</v>
      </c>
      <c r="M16" s="105">
        <f t="shared" si="3"/>
        <v>100</v>
      </c>
      <c r="N16" s="104">
        <f t="shared" si="3"/>
        <v>100</v>
      </c>
      <c r="O16" s="104">
        <f t="shared" si="3"/>
        <v>100</v>
      </c>
      <c r="P16" s="105">
        <f t="shared" si="3"/>
        <v>100</v>
      </c>
      <c r="Q16" s="125">
        <f t="shared" si="2"/>
        <v>0</v>
      </c>
    </row>
    <row r="17" spans="2:17" ht="15" customHeight="1">
      <c r="B17" s="263"/>
      <c r="C17" s="280" t="s">
        <v>26</v>
      </c>
      <c r="D17" s="276" t="s">
        <v>91</v>
      </c>
      <c r="E17" s="181" t="s">
        <v>41</v>
      </c>
      <c r="F17" s="253"/>
      <c r="G17" s="275" t="s">
        <v>11</v>
      </c>
      <c r="H17" s="153"/>
      <c r="I17" s="252" t="s">
        <v>9</v>
      </c>
      <c r="J17" s="253"/>
      <c r="K17" s="103">
        <f aca="true" t="shared" si="4" ref="K17:P17">K7/K6*100</f>
        <v>78.27870712734912</v>
      </c>
      <c r="L17" s="104">
        <f t="shared" si="4"/>
        <v>83.18911605947237</v>
      </c>
      <c r="M17" s="105">
        <f t="shared" si="4"/>
        <v>79.03428993606457</v>
      </c>
      <c r="N17" s="104">
        <f t="shared" si="4"/>
        <v>79.62344345654526</v>
      </c>
      <c r="O17" s="104">
        <f t="shared" si="4"/>
        <v>83.80813672570648</v>
      </c>
      <c r="P17" s="105">
        <f t="shared" si="4"/>
        <v>80.2670951922101</v>
      </c>
      <c r="Q17" s="125">
        <f t="shared" si="2"/>
        <v>1.2328052561455394</v>
      </c>
    </row>
    <row r="18" spans="2:17" ht="15" customHeight="1">
      <c r="B18" s="263"/>
      <c r="C18" s="280"/>
      <c r="D18" s="276"/>
      <c r="E18" s="181" t="s">
        <v>42</v>
      </c>
      <c r="F18" s="253"/>
      <c r="G18" s="275" t="s">
        <v>13</v>
      </c>
      <c r="H18" s="153"/>
      <c r="I18" s="252" t="s">
        <v>9</v>
      </c>
      <c r="J18" s="253"/>
      <c r="K18" s="103">
        <f aca="true" t="shared" si="5" ref="K18:P18">K9/K8*100</f>
        <v>100</v>
      </c>
      <c r="L18" s="104">
        <f t="shared" si="5"/>
        <v>100</v>
      </c>
      <c r="M18" s="105">
        <f t="shared" si="5"/>
        <v>100</v>
      </c>
      <c r="N18" s="104">
        <f t="shared" si="5"/>
        <v>100</v>
      </c>
      <c r="O18" s="104">
        <f t="shared" si="5"/>
        <v>100</v>
      </c>
      <c r="P18" s="105">
        <f t="shared" si="5"/>
        <v>100</v>
      </c>
      <c r="Q18" s="125">
        <f t="shared" si="2"/>
        <v>0</v>
      </c>
    </row>
    <row r="19" spans="2:17" ht="15" customHeight="1">
      <c r="B19" s="263"/>
      <c r="C19" s="280"/>
      <c r="D19" s="276"/>
      <c r="E19" s="181" t="s">
        <v>43</v>
      </c>
      <c r="F19" s="253"/>
      <c r="G19" s="275" t="s">
        <v>14</v>
      </c>
      <c r="H19" s="153"/>
      <c r="I19" s="252" t="s">
        <v>9</v>
      </c>
      <c r="J19" s="253"/>
      <c r="K19" s="103">
        <f aca="true" t="shared" si="6" ref="K19:P19">K11/K10*100</f>
        <v>78.27870712734912</v>
      </c>
      <c r="L19" s="104">
        <f t="shared" si="6"/>
        <v>83.18911605947237</v>
      </c>
      <c r="M19" s="105">
        <f t="shared" si="6"/>
        <v>79.03428993606457</v>
      </c>
      <c r="N19" s="104">
        <f t="shared" si="6"/>
        <v>79.62344345654526</v>
      </c>
      <c r="O19" s="104">
        <f t="shared" si="6"/>
        <v>83.80813672570648</v>
      </c>
      <c r="P19" s="105">
        <f t="shared" si="6"/>
        <v>80.2670951922101</v>
      </c>
      <c r="Q19" s="125">
        <f t="shared" si="2"/>
        <v>1.2328052561455394</v>
      </c>
    </row>
    <row r="20" spans="2:17" ht="15" customHeight="1">
      <c r="B20" s="263"/>
      <c r="C20" s="280"/>
      <c r="D20" s="29" t="s">
        <v>89</v>
      </c>
      <c r="E20" s="274" t="s">
        <v>41</v>
      </c>
      <c r="F20" s="274"/>
      <c r="G20" s="267"/>
      <c r="H20" s="30"/>
      <c r="I20" s="252" t="s">
        <v>12</v>
      </c>
      <c r="J20" s="253"/>
      <c r="K20" s="259">
        <f aca="true" t="shared" si="7" ref="K20:P20">K15/K14*100</f>
        <v>92.95258044388983</v>
      </c>
      <c r="L20" s="258">
        <f t="shared" si="7"/>
        <v>95.12408759124088</v>
      </c>
      <c r="M20" s="257">
        <f t="shared" si="7"/>
        <v>93.46046162250751</v>
      </c>
      <c r="N20" s="258">
        <f t="shared" si="7"/>
        <v>92.99953516169732</v>
      </c>
      <c r="O20" s="258">
        <f t="shared" si="7"/>
        <v>95.12408759124088</v>
      </c>
      <c r="P20" s="257">
        <f t="shared" si="7"/>
        <v>93.49389405030827</v>
      </c>
      <c r="Q20" s="125">
        <f t="shared" si="2"/>
        <v>0.03343242780076139</v>
      </c>
    </row>
    <row r="21" spans="2:17" ht="15" customHeight="1">
      <c r="B21" s="263"/>
      <c r="C21" s="280"/>
      <c r="D21" s="31" t="s">
        <v>90</v>
      </c>
      <c r="E21" s="32"/>
      <c r="F21" s="33" t="s">
        <v>15</v>
      </c>
      <c r="G21" s="34"/>
      <c r="H21" s="35"/>
      <c r="I21" s="252"/>
      <c r="J21" s="253"/>
      <c r="K21" s="259"/>
      <c r="L21" s="258"/>
      <c r="M21" s="257"/>
      <c r="N21" s="258"/>
      <c r="O21" s="258"/>
      <c r="P21" s="257"/>
      <c r="Q21" s="125">
        <f t="shared" si="2"/>
        <v>0</v>
      </c>
    </row>
    <row r="22" spans="2:17" ht="15" customHeight="1">
      <c r="B22" s="263"/>
      <c r="C22" s="254" t="s">
        <v>200</v>
      </c>
      <c r="D22" s="274" t="s">
        <v>32</v>
      </c>
      <c r="E22" s="245"/>
      <c r="F22" s="245"/>
      <c r="G22" s="245"/>
      <c r="H22" s="239"/>
      <c r="I22" s="252" t="s">
        <v>29</v>
      </c>
      <c r="J22" s="253"/>
      <c r="K22" s="100">
        <v>39219</v>
      </c>
      <c r="L22" s="101">
        <v>5183</v>
      </c>
      <c r="M22" s="102">
        <f>SUM(K22:L22)</f>
        <v>44402</v>
      </c>
      <c r="N22" s="101">
        <v>38270</v>
      </c>
      <c r="O22" s="101">
        <v>5061</v>
      </c>
      <c r="P22" s="102">
        <f>SUM(N22:O22)</f>
        <v>43331</v>
      </c>
      <c r="Q22" s="125">
        <f t="shared" si="2"/>
        <v>-1071</v>
      </c>
    </row>
    <row r="23" spans="2:17" ht="15" customHeight="1">
      <c r="B23" s="263"/>
      <c r="C23" s="255"/>
      <c r="D23" s="36"/>
      <c r="E23" s="245" t="s">
        <v>45</v>
      </c>
      <c r="F23" s="245"/>
      <c r="G23" s="245"/>
      <c r="H23" s="239"/>
      <c r="I23" s="252" t="s">
        <v>29</v>
      </c>
      <c r="J23" s="253"/>
      <c r="K23" s="100">
        <v>39053</v>
      </c>
      <c r="L23" s="101">
        <v>5183</v>
      </c>
      <c r="M23" s="102">
        <f aca="true" t="shared" si="8" ref="M23:M60">SUM(K23:L23)</f>
        <v>44236</v>
      </c>
      <c r="N23" s="101">
        <v>38270</v>
      </c>
      <c r="O23" s="101">
        <v>5061</v>
      </c>
      <c r="P23" s="102">
        <f aca="true" t="shared" si="9" ref="P23:P60">SUM(N23:O23)</f>
        <v>43331</v>
      </c>
      <c r="Q23" s="125">
        <f t="shared" si="2"/>
        <v>-905</v>
      </c>
    </row>
    <row r="24" spans="2:17" ht="15" customHeight="1">
      <c r="B24" s="263"/>
      <c r="C24" s="255"/>
      <c r="D24" s="245" t="s">
        <v>38</v>
      </c>
      <c r="E24" s="245"/>
      <c r="F24" s="245"/>
      <c r="G24" s="245"/>
      <c r="H24" s="239"/>
      <c r="I24" s="252" t="s">
        <v>29</v>
      </c>
      <c r="J24" s="253"/>
      <c r="K24" s="100">
        <v>39219</v>
      </c>
      <c r="L24" s="101">
        <v>5183</v>
      </c>
      <c r="M24" s="102">
        <f t="shared" si="8"/>
        <v>44402</v>
      </c>
      <c r="N24" s="101">
        <v>38270</v>
      </c>
      <c r="O24" s="101">
        <v>5061</v>
      </c>
      <c r="P24" s="102">
        <f t="shared" si="9"/>
        <v>43331</v>
      </c>
      <c r="Q24" s="125">
        <f t="shared" si="2"/>
        <v>-1071</v>
      </c>
    </row>
    <row r="25" spans="2:17" ht="15" customHeight="1">
      <c r="B25" s="263"/>
      <c r="C25" s="255"/>
      <c r="D25" s="274" t="s">
        <v>34</v>
      </c>
      <c r="E25" s="245"/>
      <c r="F25" s="245"/>
      <c r="G25" s="245"/>
      <c r="H25" s="239"/>
      <c r="I25" s="252" t="s">
        <v>208</v>
      </c>
      <c r="J25" s="253"/>
      <c r="K25" s="100">
        <v>21670000</v>
      </c>
      <c r="L25" s="101">
        <v>3147000</v>
      </c>
      <c r="M25" s="102">
        <f t="shared" si="8"/>
        <v>24817000</v>
      </c>
      <c r="N25" s="101">
        <v>21670000</v>
      </c>
      <c r="O25" s="101">
        <v>3147000</v>
      </c>
      <c r="P25" s="102">
        <f t="shared" si="9"/>
        <v>24817000</v>
      </c>
      <c r="Q25" s="125">
        <f t="shared" si="2"/>
        <v>0</v>
      </c>
    </row>
    <row r="26" spans="2:17" ht="15" customHeight="1">
      <c r="B26" s="263"/>
      <c r="C26" s="255"/>
      <c r="D26" s="36"/>
      <c r="E26" s="245" t="s">
        <v>45</v>
      </c>
      <c r="F26" s="245"/>
      <c r="G26" s="245"/>
      <c r="H26" s="239"/>
      <c r="I26" s="252" t="s">
        <v>208</v>
      </c>
      <c r="J26" s="253"/>
      <c r="K26" s="100">
        <v>21670000</v>
      </c>
      <c r="L26" s="101">
        <v>3147000</v>
      </c>
      <c r="M26" s="102">
        <f t="shared" si="8"/>
        <v>24817000</v>
      </c>
      <c r="N26" s="101">
        <v>21670000</v>
      </c>
      <c r="O26" s="101">
        <v>3147000</v>
      </c>
      <c r="P26" s="102">
        <f t="shared" si="9"/>
        <v>24817000</v>
      </c>
      <c r="Q26" s="125">
        <f t="shared" si="2"/>
        <v>0</v>
      </c>
    </row>
    <row r="27" spans="2:17" ht="15" customHeight="1">
      <c r="B27" s="263"/>
      <c r="C27" s="255"/>
      <c r="D27" s="245" t="s">
        <v>44</v>
      </c>
      <c r="E27" s="245"/>
      <c r="F27" s="245"/>
      <c r="G27" s="245"/>
      <c r="H27" s="239"/>
      <c r="I27" s="252" t="s">
        <v>208</v>
      </c>
      <c r="J27" s="253"/>
      <c r="K27" s="100">
        <v>21670000</v>
      </c>
      <c r="L27" s="101">
        <v>3147000</v>
      </c>
      <c r="M27" s="102">
        <f t="shared" si="8"/>
        <v>24817000</v>
      </c>
      <c r="N27" s="101">
        <v>21670000</v>
      </c>
      <c r="O27" s="101">
        <v>3147000</v>
      </c>
      <c r="P27" s="102">
        <f t="shared" si="9"/>
        <v>24817000</v>
      </c>
      <c r="Q27" s="125">
        <f t="shared" si="2"/>
        <v>0</v>
      </c>
    </row>
    <row r="28" spans="2:17" ht="15" customHeight="1">
      <c r="B28" s="263"/>
      <c r="C28" s="256"/>
      <c r="D28" s="245" t="s">
        <v>39</v>
      </c>
      <c r="E28" s="245"/>
      <c r="F28" s="245"/>
      <c r="G28" s="245"/>
      <c r="H28" s="239"/>
      <c r="I28" s="252" t="s">
        <v>29</v>
      </c>
      <c r="J28" s="253"/>
      <c r="K28" s="100">
        <v>33720</v>
      </c>
      <c r="L28" s="101">
        <v>4740</v>
      </c>
      <c r="M28" s="102">
        <f t="shared" si="8"/>
        <v>38460</v>
      </c>
      <c r="N28" s="101">
        <v>33233</v>
      </c>
      <c r="O28" s="101">
        <v>4667</v>
      </c>
      <c r="P28" s="102">
        <f t="shared" si="9"/>
        <v>37900</v>
      </c>
      <c r="Q28" s="125">
        <f t="shared" si="2"/>
        <v>-560</v>
      </c>
    </row>
    <row r="29" spans="2:17" ht="15" customHeight="1">
      <c r="B29" s="263"/>
      <c r="C29" s="254" t="s">
        <v>201</v>
      </c>
      <c r="D29" s="274" t="s">
        <v>32</v>
      </c>
      <c r="E29" s="245"/>
      <c r="F29" s="245"/>
      <c r="G29" s="245"/>
      <c r="H29" s="239"/>
      <c r="I29" s="252" t="s">
        <v>29</v>
      </c>
      <c r="J29" s="253"/>
      <c r="K29" s="100">
        <v>512</v>
      </c>
      <c r="L29" s="101">
        <v>1310</v>
      </c>
      <c r="M29" s="102">
        <f t="shared" si="8"/>
        <v>1822</v>
      </c>
      <c r="N29" s="101">
        <v>503</v>
      </c>
      <c r="O29" s="101">
        <v>1267</v>
      </c>
      <c r="P29" s="102">
        <f t="shared" si="9"/>
        <v>1770</v>
      </c>
      <c r="Q29" s="125">
        <f t="shared" si="2"/>
        <v>-52</v>
      </c>
    </row>
    <row r="30" spans="2:17" ht="15" customHeight="1">
      <c r="B30" s="263"/>
      <c r="C30" s="255"/>
      <c r="D30" s="36"/>
      <c r="E30" s="245" t="s">
        <v>45</v>
      </c>
      <c r="F30" s="245"/>
      <c r="G30" s="245"/>
      <c r="H30" s="239"/>
      <c r="I30" s="252" t="s">
        <v>29</v>
      </c>
      <c r="J30" s="253"/>
      <c r="K30" s="100">
        <v>512</v>
      </c>
      <c r="L30" s="101">
        <v>1310</v>
      </c>
      <c r="M30" s="102">
        <f t="shared" si="8"/>
        <v>1822</v>
      </c>
      <c r="N30" s="101">
        <v>503</v>
      </c>
      <c r="O30" s="101">
        <v>1267</v>
      </c>
      <c r="P30" s="102">
        <f t="shared" si="9"/>
        <v>1770</v>
      </c>
      <c r="Q30" s="125">
        <f t="shared" si="2"/>
        <v>-52</v>
      </c>
    </row>
    <row r="31" spans="2:17" ht="15" customHeight="1">
      <c r="B31" s="263"/>
      <c r="C31" s="255"/>
      <c r="D31" s="245" t="s">
        <v>38</v>
      </c>
      <c r="E31" s="245"/>
      <c r="F31" s="245"/>
      <c r="G31" s="245"/>
      <c r="H31" s="239"/>
      <c r="I31" s="252" t="s">
        <v>29</v>
      </c>
      <c r="J31" s="253"/>
      <c r="K31" s="100">
        <v>512</v>
      </c>
      <c r="L31" s="101">
        <v>836</v>
      </c>
      <c r="M31" s="102">
        <f t="shared" si="8"/>
        <v>1348</v>
      </c>
      <c r="N31" s="101">
        <v>503</v>
      </c>
      <c r="O31" s="101">
        <v>912</v>
      </c>
      <c r="P31" s="102">
        <f t="shared" si="9"/>
        <v>1415</v>
      </c>
      <c r="Q31" s="125">
        <f t="shared" si="2"/>
        <v>67</v>
      </c>
    </row>
    <row r="32" spans="2:17" ht="15" customHeight="1">
      <c r="B32" s="263"/>
      <c r="C32" s="255"/>
      <c r="D32" s="274" t="s">
        <v>34</v>
      </c>
      <c r="E32" s="245"/>
      <c r="F32" s="245"/>
      <c r="G32" s="245"/>
      <c r="H32" s="239"/>
      <c r="I32" s="252" t="s">
        <v>208</v>
      </c>
      <c r="J32" s="253"/>
      <c r="K32" s="100">
        <v>132000</v>
      </c>
      <c r="L32" s="101">
        <v>500400</v>
      </c>
      <c r="M32" s="102">
        <f t="shared" si="8"/>
        <v>632400</v>
      </c>
      <c r="N32" s="101">
        <v>132000</v>
      </c>
      <c r="O32" s="101">
        <v>1000000</v>
      </c>
      <c r="P32" s="102">
        <f t="shared" si="9"/>
        <v>1132000</v>
      </c>
      <c r="Q32" s="125">
        <f t="shared" si="2"/>
        <v>499600</v>
      </c>
    </row>
    <row r="33" spans="2:17" ht="15" customHeight="1">
      <c r="B33" s="263"/>
      <c r="C33" s="255"/>
      <c r="D33" s="36"/>
      <c r="E33" s="245" t="s">
        <v>45</v>
      </c>
      <c r="F33" s="245"/>
      <c r="G33" s="245"/>
      <c r="H33" s="239"/>
      <c r="I33" s="252" t="s">
        <v>208</v>
      </c>
      <c r="J33" s="253"/>
      <c r="K33" s="100">
        <v>132000</v>
      </c>
      <c r="L33" s="101">
        <v>500400</v>
      </c>
      <c r="M33" s="102">
        <f t="shared" si="8"/>
        <v>632400</v>
      </c>
      <c r="N33" s="101">
        <v>132000</v>
      </c>
      <c r="O33" s="101">
        <v>1000000</v>
      </c>
      <c r="P33" s="102">
        <f t="shared" si="9"/>
        <v>1132000</v>
      </c>
      <c r="Q33" s="125">
        <f t="shared" si="2"/>
        <v>499600</v>
      </c>
    </row>
    <row r="34" spans="2:17" ht="15" customHeight="1">
      <c r="B34" s="263"/>
      <c r="C34" s="255"/>
      <c r="D34" s="245" t="s">
        <v>44</v>
      </c>
      <c r="E34" s="245"/>
      <c r="F34" s="245"/>
      <c r="G34" s="245"/>
      <c r="H34" s="239"/>
      <c r="I34" s="252" t="s">
        <v>208</v>
      </c>
      <c r="J34" s="253"/>
      <c r="K34" s="100">
        <v>132000</v>
      </c>
      <c r="L34" s="101">
        <v>439600</v>
      </c>
      <c r="M34" s="102">
        <f t="shared" si="8"/>
        <v>571600</v>
      </c>
      <c r="N34" s="101">
        <v>132000</v>
      </c>
      <c r="O34" s="101">
        <v>691000</v>
      </c>
      <c r="P34" s="102">
        <f t="shared" si="9"/>
        <v>823000</v>
      </c>
      <c r="Q34" s="125">
        <f t="shared" si="2"/>
        <v>251400</v>
      </c>
    </row>
    <row r="35" spans="2:17" ht="15" customHeight="1">
      <c r="B35" s="263"/>
      <c r="C35" s="256"/>
      <c r="D35" s="245" t="s">
        <v>39</v>
      </c>
      <c r="E35" s="245"/>
      <c r="F35" s="245"/>
      <c r="G35" s="245"/>
      <c r="H35" s="239"/>
      <c r="I35" s="252" t="s">
        <v>29</v>
      </c>
      <c r="J35" s="253"/>
      <c r="K35" s="100">
        <v>475</v>
      </c>
      <c r="L35" s="101">
        <v>470</v>
      </c>
      <c r="M35" s="102">
        <f t="shared" si="8"/>
        <v>945</v>
      </c>
      <c r="N35" s="101">
        <v>472</v>
      </c>
      <c r="O35" s="101">
        <v>567</v>
      </c>
      <c r="P35" s="102">
        <f t="shared" si="9"/>
        <v>1039</v>
      </c>
      <c r="Q35" s="125">
        <f t="shared" si="2"/>
        <v>94</v>
      </c>
    </row>
    <row r="36" spans="2:17" ht="15" customHeight="1">
      <c r="B36" s="263"/>
      <c r="C36" s="277" t="s">
        <v>202</v>
      </c>
      <c r="D36" s="274" t="s">
        <v>32</v>
      </c>
      <c r="E36" s="245"/>
      <c r="F36" s="245"/>
      <c r="G36" s="245"/>
      <c r="H36" s="239"/>
      <c r="I36" s="252" t="s">
        <v>29</v>
      </c>
      <c r="J36" s="253"/>
      <c r="K36" s="90" t="s">
        <v>245</v>
      </c>
      <c r="L36" s="87">
        <v>53</v>
      </c>
      <c r="M36" s="88">
        <f t="shared" si="8"/>
        <v>53</v>
      </c>
      <c r="N36" s="91">
        <v>0</v>
      </c>
      <c r="O36" s="87">
        <v>46</v>
      </c>
      <c r="P36" s="88">
        <f t="shared" si="9"/>
        <v>46</v>
      </c>
      <c r="Q36" s="125">
        <f t="shared" si="2"/>
        <v>-7</v>
      </c>
    </row>
    <row r="37" spans="2:17" ht="15" customHeight="1">
      <c r="B37" s="263"/>
      <c r="C37" s="278"/>
      <c r="D37" s="36"/>
      <c r="E37" s="245" t="s">
        <v>45</v>
      </c>
      <c r="F37" s="245"/>
      <c r="G37" s="245"/>
      <c r="H37" s="239"/>
      <c r="I37" s="252" t="s">
        <v>29</v>
      </c>
      <c r="J37" s="253"/>
      <c r="K37" s="90" t="s">
        <v>245</v>
      </c>
      <c r="L37" s="87">
        <v>53</v>
      </c>
      <c r="M37" s="88">
        <f t="shared" si="8"/>
        <v>53</v>
      </c>
      <c r="N37" s="91">
        <v>0</v>
      </c>
      <c r="O37" s="87">
        <v>46</v>
      </c>
      <c r="P37" s="88">
        <f t="shared" si="9"/>
        <v>46</v>
      </c>
      <c r="Q37" s="125">
        <f t="shared" si="2"/>
        <v>-7</v>
      </c>
    </row>
    <row r="38" spans="2:17" ht="15" customHeight="1">
      <c r="B38" s="263"/>
      <c r="C38" s="278"/>
      <c r="D38" s="245" t="s">
        <v>38</v>
      </c>
      <c r="E38" s="245"/>
      <c r="F38" s="245"/>
      <c r="G38" s="245"/>
      <c r="H38" s="239"/>
      <c r="I38" s="252" t="s">
        <v>29</v>
      </c>
      <c r="J38" s="253"/>
      <c r="K38" s="90" t="s">
        <v>245</v>
      </c>
      <c r="L38" s="87">
        <v>53</v>
      </c>
      <c r="M38" s="88">
        <f t="shared" si="8"/>
        <v>53</v>
      </c>
      <c r="N38" s="91">
        <v>0</v>
      </c>
      <c r="O38" s="87">
        <v>46</v>
      </c>
      <c r="P38" s="88">
        <f t="shared" si="9"/>
        <v>46</v>
      </c>
      <c r="Q38" s="125">
        <f t="shared" si="2"/>
        <v>-7</v>
      </c>
    </row>
    <row r="39" spans="2:17" ht="15" customHeight="1">
      <c r="B39" s="263"/>
      <c r="C39" s="278"/>
      <c r="D39" s="274" t="s">
        <v>34</v>
      </c>
      <c r="E39" s="245"/>
      <c r="F39" s="245"/>
      <c r="G39" s="245"/>
      <c r="H39" s="239"/>
      <c r="I39" s="252" t="s">
        <v>208</v>
      </c>
      <c r="J39" s="253"/>
      <c r="K39" s="90" t="s">
        <v>245</v>
      </c>
      <c r="L39" s="87">
        <v>180000</v>
      </c>
      <c r="M39" s="88">
        <f t="shared" si="8"/>
        <v>180000</v>
      </c>
      <c r="N39" s="91">
        <v>0</v>
      </c>
      <c r="O39" s="87">
        <v>180000</v>
      </c>
      <c r="P39" s="88">
        <f t="shared" si="9"/>
        <v>180000</v>
      </c>
      <c r="Q39" s="125">
        <f t="shared" si="2"/>
        <v>0</v>
      </c>
    </row>
    <row r="40" spans="2:17" ht="15" customHeight="1">
      <c r="B40" s="263"/>
      <c r="C40" s="278"/>
      <c r="D40" s="36"/>
      <c r="E40" s="245" t="s">
        <v>45</v>
      </c>
      <c r="F40" s="245"/>
      <c r="G40" s="245"/>
      <c r="H40" s="239"/>
      <c r="I40" s="252" t="s">
        <v>208</v>
      </c>
      <c r="J40" s="253"/>
      <c r="K40" s="90" t="s">
        <v>245</v>
      </c>
      <c r="L40" s="87">
        <v>180000</v>
      </c>
      <c r="M40" s="88">
        <f t="shared" si="8"/>
        <v>180000</v>
      </c>
      <c r="N40" s="91">
        <v>0</v>
      </c>
      <c r="O40" s="87">
        <v>180000</v>
      </c>
      <c r="P40" s="88">
        <f t="shared" si="9"/>
        <v>180000</v>
      </c>
      <c r="Q40" s="125">
        <f t="shared" si="2"/>
        <v>0</v>
      </c>
    </row>
    <row r="41" spans="2:17" ht="15" customHeight="1">
      <c r="B41" s="263"/>
      <c r="C41" s="278"/>
      <c r="D41" s="245" t="s">
        <v>44</v>
      </c>
      <c r="E41" s="245"/>
      <c r="F41" s="245"/>
      <c r="G41" s="245"/>
      <c r="H41" s="239"/>
      <c r="I41" s="252" t="s">
        <v>208</v>
      </c>
      <c r="J41" s="253"/>
      <c r="K41" s="90" t="s">
        <v>245</v>
      </c>
      <c r="L41" s="87">
        <v>180000</v>
      </c>
      <c r="M41" s="88">
        <f t="shared" si="8"/>
        <v>180000</v>
      </c>
      <c r="N41" s="91">
        <v>0</v>
      </c>
      <c r="O41" s="87">
        <v>180000</v>
      </c>
      <c r="P41" s="88">
        <f t="shared" si="9"/>
        <v>180000</v>
      </c>
      <c r="Q41" s="125">
        <f t="shared" si="2"/>
        <v>0</v>
      </c>
    </row>
    <row r="42" spans="2:17" ht="15" customHeight="1">
      <c r="B42" s="263"/>
      <c r="C42" s="279"/>
      <c r="D42" s="245" t="s">
        <v>39</v>
      </c>
      <c r="E42" s="245"/>
      <c r="F42" s="245"/>
      <c r="G42" s="245"/>
      <c r="H42" s="239"/>
      <c r="I42" s="252" t="s">
        <v>29</v>
      </c>
      <c r="J42" s="253"/>
      <c r="K42" s="90" t="s">
        <v>245</v>
      </c>
      <c r="L42" s="87">
        <v>52</v>
      </c>
      <c r="M42" s="88">
        <f t="shared" si="8"/>
        <v>52</v>
      </c>
      <c r="N42" s="91">
        <v>0</v>
      </c>
      <c r="O42" s="87">
        <v>45</v>
      </c>
      <c r="P42" s="88">
        <f t="shared" si="9"/>
        <v>45</v>
      </c>
      <c r="Q42" s="125">
        <f t="shared" si="2"/>
        <v>-7</v>
      </c>
    </row>
    <row r="43" spans="2:17" ht="15" customHeight="1">
      <c r="B43" s="263"/>
      <c r="C43" s="254" t="s">
        <v>203</v>
      </c>
      <c r="D43" s="274" t="s">
        <v>32</v>
      </c>
      <c r="E43" s="245"/>
      <c r="F43" s="245"/>
      <c r="G43" s="245"/>
      <c r="H43" s="239"/>
      <c r="I43" s="252" t="s">
        <v>29</v>
      </c>
      <c r="J43" s="253"/>
      <c r="K43" s="86">
        <v>38</v>
      </c>
      <c r="L43" s="87">
        <v>41</v>
      </c>
      <c r="M43" s="88">
        <f t="shared" si="8"/>
        <v>79</v>
      </c>
      <c r="N43" s="87">
        <v>38</v>
      </c>
      <c r="O43" s="87">
        <v>40</v>
      </c>
      <c r="P43" s="88">
        <f t="shared" si="9"/>
        <v>78</v>
      </c>
      <c r="Q43" s="125">
        <f t="shared" si="2"/>
        <v>-1</v>
      </c>
    </row>
    <row r="44" spans="2:17" ht="15" customHeight="1">
      <c r="B44" s="263"/>
      <c r="C44" s="260"/>
      <c r="D44" s="36"/>
      <c r="E44" s="245" t="s">
        <v>45</v>
      </c>
      <c r="F44" s="245"/>
      <c r="G44" s="245"/>
      <c r="H44" s="239"/>
      <c r="I44" s="252" t="s">
        <v>29</v>
      </c>
      <c r="J44" s="253"/>
      <c r="K44" s="86">
        <v>38</v>
      </c>
      <c r="L44" s="87">
        <v>41</v>
      </c>
      <c r="M44" s="88">
        <f t="shared" si="8"/>
        <v>79</v>
      </c>
      <c r="N44" s="87">
        <v>38</v>
      </c>
      <c r="O44" s="87">
        <v>40</v>
      </c>
      <c r="P44" s="88">
        <f t="shared" si="9"/>
        <v>78</v>
      </c>
      <c r="Q44" s="125">
        <f t="shared" si="2"/>
        <v>-1</v>
      </c>
    </row>
    <row r="45" spans="2:17" ht="15" customHeight="1">
      <c r="B45" s="263"/>
      <c r="C45" s="260"/>
      <c r="D45" s="245" t="s">
        <v>38</v>
      </c>
      <c r="E45" s="245"/>
      <c r="F45" s="245"/>
      <c r="G45" s="245"/>
      <c r="H45" s="239"/>
      <c r="I45" s="252" t="s">
        <v>29</v>
      </c>
      <c r="J45" s="253"/>
      <c r="K45" s="86">
        <v>38</v>
      </c>
      <c r="L45" s="87">
        <v>41</v>
      </c>
      <c r="M45" s="88">
        <f t="shared" si="8"/>
        <v>79</v>
      </c>
      <c r="N45" s="87">
        <v>38</v>
      </c>
      <c r="O45" s="87">
        <v>40</v>
      </c>
      <c r="P45" s="88">
        <f t="shared" si="9"/>
        <v>78</v>
      </c>
      <c r="Q45" s="125">
        <f t="shared" si="2"/>
        <v>-1</v>
      </c>
    </row>
    <row r="46" spans="2:17" ht="15" customHeight="1">
      <c r="B46" s="263"/>
      <c r="C46" s="260"/>
      <c r="D46" s="274" t="s">
        <v>34</v>
      </c>
      <c r="E46" s="245"/>
      <c r="F46" s="245"/>
      <c r="G46" s="245"/>
      <c r="H46" s="239"/>
      <c r="I46" s="252" t="s">
        <v>208</v>
      </c>
      <c r="J46" s="253"/>
      <c r="K46" s="86">
        <v>50000</v>
      </c>
      <c r="L46" s="87">
        <v>50000</v>
      </c>
      <c r="M46" s="88">
        <f t="shared" si="8"/>
        <v>100000</v>
      </c>
      <c r="N46" s="87">
        <v>50000</v>
      </c>
      <c r="O46" s="87">
        <v>50000</v>
      </c>
      <c r="P46" s="88">
        <f t="shared" si="9"/>
        <v>100000</v>
      </c>
      <c r="Q46" s="125">
        <f t="shared" si="2"/>
        <v>0</v>
      </c>
    </row>
    <row r="47" spans="2:17" ht="15" customHeight="1">
      <c r="B47" s="263"/>
      <c r="C47" s="260"/>
      <c r="D47" s="36"/>
      <c r="E47" s="245" t="s">
        <v>45</v>
      </c>
      <c r="F47" s="245"/>
      <c r="G47" s="245"/>
      <c r="H47" s="239"/>
      <c r="I47" s="252" t="s">
        <v>208</v>
      </c>
      <c r="J47" s="253"/>
      <c r="K47" s="86">
        <v>50000</v>
      </c>
      <c r="L47" s="87">
        <v>50000</v>
      </c>
      <c r="M47" s="88">
        <f t="shared" si="8"/>
        <v>100000</v>
      </c>
      <c r="N47" s="87">
        <v>50000</v>
      </c>
      <c r="O47" s="87">
        <v>50000</v>
      </c>
      <c r="P47" s="88">
        <f t="shared" si="9"/>
        <v>100000</v>
      </c>
      <c r="Q47" s="125">
        <f t="shared" si="2"/>
        <v>0</v>
      </c>
    </row>
    <row r="48" spans="2:17" ht="15" customHeight="1">
      <c r="B48" s="263"/>
      <c r="C48" s="260"/>
      <c r="D48" s="245" t="s">
        <v>44</v>
      </c>
      <c r="E48" s="245"/>
      <c r="F48" s="245"/>
      <c r="G48" s="245"/>
      <c r="H48" s="239"/>
      <c r="I48" s="252" t="s">
        <v>208</v>
      </c>
      <c r="J48" s="253"/>
      <c r="K48" s="86">
        <v>50000</v>
      </c>
      <c r="L48" s="87">
        <v>50000</v>
      </c>
      <c r="M48" s="88">
        <f t="shared" si="8"/>
        <v>100000</v>
      </c>
      <c r="N48" s="87">
        <v>50000</v>
      </c>
      <c r="O48" s="87">
        <v>50000</v>
      </c>
      <c r="P48" s="88">
        <f t="shared" si="9"/>
        <v>100000</v>
      </c>
      <c r="Q48" s="125">
        <f t="shared" si="2"/>
        <v>0</v>
      </c>
    </row>
    <row r="49" spans="2:17" ht="15" customHeight="1">
      <c r="B49" s="263"/>
      <c r="C49" s="261"/>
      <c r="D49" s="245" t="s">
        <v>39</v>
      </c>
      <c r="E49" s="245"/>
      <c r="F49" s="245"/>
      <c r="G49" s="245"/>
      <c r="H49" s="239"/>
      <c r="I49" s="252" t="s">
        <v>29</v>
      </c>
      <c r="J49" s="253"/>
      <c r="K49" s="86">
        <v>38</v>
      </c>
      <c r="L49" s="87">
        <v>41</v>
      </c>
      <c r="M49" s="88">
        <f t="shared" si="8"/>
        <v>79</v>
      </c>
      <c r="N49" s="87">
        <v>38</v>
      </c>
      <c r="O49" s="87">
        <v>40</v>
      </c>
      <c r="P49" s="88">
        <f t="shared" si="9"/>
        <v>78</v>
      </c>
      <c r="Q49" s="125">
        <f t="shared" si="2"/>
        <v>-1</v>
      </c>
    </row>
    <row r="50" spans="2:17" ht="15" customHeight="1">
      <c r="B50" s="263"/>
      <c r="C50" s="271" t="s">
        <v>259</v>
      </c>
      <c r="D50" s="274" t="s">
        <v>32</v>
      </c>
      <c r="E50" s="245"/>
      <c r="F50" s="245"/>
      <c r="G50" s="245"/>
      <c r="H50" s="239"/>
      <c r="I50" s="252" t="s">
        <v>29</v>
      </c>
      <c r="J50" s="253"/>
      <c r="K50" s="86">
        <v>57</v>
      </c>
      <c r="L50" s="91" t="s">
        <v>245</v>
      </c>
      <c r="M50" s="88">
        <f t="shared" si="8"/>
        <v>57</v>
      </c>
      <c r="N50" s="87">
        <v>56</v>
      </c>
      <c r="O50" s="91">
        <v>0</v>
      </c>
      <c r="P50" s="88">
        <f t="shared" si="9"/>
        <v>56</v>
      </c>
      <c r="Q50" s="125">
        <f t="shared" si="2"/>
        <v>-1</v>
      </c>
    </row>
    <row r="51" spans="2:17" ht="15" customHeight="1">
      <c r="B51" s="263"/>
      <c r="C51" s="272"/>
      <c r="D51" s="36"/>
      <c r="E51" s="245" t="s">
        <v>45</v>
      </c>
      <c r="F51" s="245"/>
      <c r="G51" s="245"/>
      <c r="H51" s="239"/>
      <c r="I51" s="252" t="s">
        <v>29</v>
      </c>
      <c r="J51" s="253"/>
      <c r="K51" s="86">
        <v>57</v>
      </c>
      <c r="L51" s="91" t="s">
        <v>245</v>
      </c>
      <c r="M51" s="88">
        <f t="shared" si="8"/>
        <v>57</v>
      </c>
      <c r="N51" s="87">
        <v>56</v>
      </c>
      <c r="O51" s="91">
        <v>0</v>
      </c>
      <c r="P51" s="88">
        <f t="shared" si="9"/>
        <v>56</v>
      </c>
      <c r="Q51" s="125">
        <f t="shared" si="2"/>
        <v>-1</v>
      </c>
    </row>
    <row r="52" spans="2:17" ht="15" customHeight="1">
      <c r="B52" s="263"/>
      <c r="C52" s="272"/>
      <c r="D52" s="245" t="s">
        <v>38</v>
      </c>
      <c r="E52" s="245"/>
      <c r="F52" s="245"/>
      <c r="G52" s="245"/>
      <c r="H52" s="239"/>
      <c r="I52" s="252" t="s">
        <v>29</v>
      </c>
      <c r="J52" s="253"/>
      <c r="K52" s="86">
        <v>57</v>
      </c>
      <c r="L52" s="91" t="s">
        <v>245</v>
      </c>
      <c r="M52" s="88">
        <f t="shared" si="8"/>
        <v>57</v>
      </c>
      <c r="N52" s="87">
        <v>56</v>
      </c>
      <c r="O52" s="91">
        <v>0</v>
      </c>
      <c r="P52" s="88">
        <f t="shared" si="9"/>
        <v>56</v>
      </c>
      <c r="Q52" s="125">
        <f t="shared" si="2"/>
        <v>-1</v>
      </c>
    </row>
    <row r="53" spans="2:17" ht="15" customHeight="1">
      <c r="B53" s="263"/>
      <c r="C53" s="272"/>
      <c r="D53" s="274" t="s">
        <v>34</v>
      </c>
      <c r="E53" s="245"/>
      <c r="F53" s="245"/>
      <c r="G53" s="245"/>
      <c r="H53" s="239"/>
      <c r="I53" s="252" t="s">
        <v>208</v>
      </c>
      <c r="J53" s="253"/>
      <c r="K53" s="86">
        <v>50000</v>
      </c>
      <c r="L53" s="91" t="s">
        <v>245</v>
      </c>
      <c r="M53" s="88">
        <f t="shared" si="8"/>
        <v>50000</v>
      </c>
      <c r="N53" s="87">
        <v>50000</v>
      </c>
      <c r="O53" s="91">
        <v>0</v>
      </c>
      <c r="P53" s="88">
        <f t="shared" si="9"/>
        <v>50000</v>
      </c>
      <c r="Q53" s="125">
        <f t="shared" si="2"/>
        <v>0</v>
      </c>
    </row>
    <row r="54" spans="2:17" ht="15" customHeight="1">
      <c r="B54" s="263"/>
      <c r="C54" s="272"/>
      <c r="D54" s="36"/>
      <c r="E54" s="245" t="s">
        <v>45</v>
      </c>
      <c r="F54" s="245"/>
      <c r="G54" s="245"/>
      <c r="H54" s="239"/>
      <c r="I54" s="252" t="s">
        <v>208</v>
      </c>
      <c r="J54" s="253"/>
      <c r="K54" s="86">
        <v>50000</v>
      </c>
      <c r="L54" s="91" t="s">
        <v>245</v>
      </c>
      <c r="M54" s="88">
        <f t="shared" si="8"/>
        <v>50000</v>
      </c>
      <c r="N54" s="87">
        <v>50000</v>
      </c>
      <c r="O54" s="91">
        <v>0</v>
      </c>
      <c r="P54" s="88">
        <f t="shared" si="9"/>
        <v>50000</v>
      </c>
      <c r="Q54" s="125">
        <f t="shared" si="2"/>
        <v>0</v>
      </c>
    </row>
    <row r="55" spans="2:17" ht="15" customHeight="1">
      <c r="B55" s="263"/>
      <c r="C55" s="272"/>
      <c r="D55" s="245" t="s">
        <v>44</v>
      </c>
      <c r="E55" s="245"/>
      <c r="F55" s="245"/>
      <c r="G55" s="245"/>
      <c r="H55" s="239"/>
      <c r="I55" s="252" t="s">
        <v>208</v>
      </c>
      <c r="J55" s="253"/>
      <c r="K55" s="86">
        <v>50000</v>
      </c>
      <c r="L55" s="91" t="s">
        <v>245</v>
      </c>
      <c r="M55" s="88">
        <f t="shared" si="8"/>
        <v>50000</v>
      </c>
      <c r="N55" s="87">
        <v>50000</v>
      </c>
      <c r="O55" s="91">
        <v>0</v>
      </c>
      <c r="P55" s="88">
        <f t="shared" si="9"/>
        <v>50000</v>
      </c>
      <c r="Q55" s="125">
        <f t="shared" si="2"/>
        <v>0</v>
      </c>
    </row>
    <row r="56" spans="2:17" ht="15" customHeight="1">
      <c r="B56" s="263"/>
      <c r="C56" s="273"/>
      <c r="D56" s="245" t="s">
        <v>39</v>
      </c>
      <c r="E56" s="245"/>
      <c r="F56" s="245"/>
      <c r="G56" s="245"/>
      <c r="H56" s="239"/>
      <c r="I56" s="252" t="s">
        <v>29</v>
      </c>
      <c r="J56" s="253"/>
      <c r="K56" s="86">
        <v>57</v>
      </c>
      <c r="L56" s="91" t="s">
        <v>245</v>
      </c>
      <c r="M56" s="88">
        <f t="shared" si="8"/>
        <v>57</v>
      </c>
      <c r="N56" s="87">
        <v>56</v>
      </c>
      <c r="O56" s="91">
        <v>0</v>
      </c>
      <c r="P56" s="88">
        <f t="shared" si="9"/>
        <v>56</v>
      </c>
      <c r="Q56" s="125">
        <f t="shared" si="2"/>
        <v>-1</v>
      </c>
    </row>
    <row r="57" spans="2:17" ht="15" customHeight="1">
      <c r="B57" s="263"/>
      <c r="C57" s="245" t="s">
        <v>197</v>
      </c>
      <c r="D57" s="245"/>
      <c r="E57" s="245"/>
      <c r="F57" s="245"/>
      <c r="G57" s="245"/>
      <c r="H57" s="239"/>
      <c r="I57" s="252" t="s">
        <v>29</v>
      </c>
      <c r="J57" s="253"/>
      <c r="K57" s="86">
        <v>779</v>
      </c>
      <c r="L57" s="91" t="s">
        <v>245</v>
      </c>
      <c r="M57" s="88">
        <f t="shared" si="8"/>
        <v>779</v>
      </c>
      <c r="N57" s="87">
        <v>322</v>
      </c>
      <c r="O57" s="91">
        <v>0</v>
      </c>
      <c r="P57" s="88">
        <f t="shared" si="9"/>
        <v>322</v>
      </c>
      <c r="Q57" s="125">
        <f t="shared" si="2"/>
        <v>-457</v>
      </c>
    </row>
    <row r="58" spans="2:17" ht="15" customHeight="1">
      <c r="B58" s="263"/>
      <c r="C58" s="267" t="s">
        <v>196</v>
      </c>
      <c r="D58" s="242"/>
      <c r="E58" s="242"/>
      <c r="F58" s="242"/>
      <c r="G58" s="242"/>
      <c r="H58" s="242"/>
      <c r="I58" s="250" t="s">
        <v>46</v>
      </c>
      <c r="J58" s="251"/>
      <c r="K58" s="86">
        <v>65019</v>
      </c>
      <c r="L58" s="87">
        <v>12687</v>
      </c>
      <c r="M58" s="88">
        <f t="shared" si="8"/>
        <v>77706</v>
      </c>
      <c r="N58" s="87">
        <v>62504</v>
      </c>
      <c r="O58" s="87">
        <v>12462</v>
      </c>
      <c r="P58" s="88">
        <f t="shared" si="9"/>
        <v>74966</v>
      </c>
      <c r="Q58" s="125">
        <f t="shared" si="2"/>
        <v>-2740</v>
      </c>
    </row>
    <row r="59" spans="2:17" ht="15" customHeight="1">
      <c r="B59" s="263"/>
      <c r="C59" s="265"/>
      <c r="D59" s="253" t="s">
        <v>48</v>
      </c>
      <c r="E59" s="160"/>
      <c r="F59" s="160"/>
      <c r="G59" s="160"/>
      <c r="H59" s="160"/>
      <c r="I59" s="250" t="s">
        <v>46</v>
      </c>
      <c r="J59" s="251"/>
      <c r="K59" s="106">
        <v>8341</v>
      </c>
      <c r="L59" s="107">
        <v>3535</v>
      </c>
      <c r="M59" s="108">
        <f t="shared" si="8"/>
        <v>11876</v>
      </c>
      <c r="N59" s="107">
        <v>8719</v>
      </c>
      <c r="O59" s="107">
        <v>3532</v>
      </c>
      <c r="P59" s="108">
        <f t="shared" si="9"/>
        <v>12251</v>
      </c>
      <c r="Q59" s="125">
        <f t="shared" si="2"/>
        <v>375</v>
      </c>
    </row>
    <row r="60" spans="2:17" ht="15" customHeight="1" thickBot="1">
      <c r="B60" s="264"/>
      <c r="C60" s="266"/>
      <c r="D60" s="268" t="s">
        <v>49</v>
      </c>
      <c r="E60" s="269"/>
      <c r="F60" s="269"/>
      <c r="G60" s="269"/>
      <c r="H60" s="270"/>
      <c r="I60" s="249" t="s">
        <v>46</v>
      </c>
      <c r="J60" s="211"/>
      <c r="K60" s="109">
        <v>16</v>
      </c>
      <c r="L60" s="93" t="s">
        <v>245</v>
      </c>
      <c r="M60" s="94">
        <f t="shared" si="8"/>
        <v>16</v>
      </c>
      <c r="N60" s="110">
        <v>16</v>
      </c>
      <c r="O60" s="93">
        <v>0</v>
      </c>
      <c r="P60" s="94">
        <f t="shared" si="9"/>
        <v>16</v>
      </c>
      <c r="Q60" s="125">
        <f t="shared" si="2"/>
        <v>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E20:G20"/>
    <mergeCell ref="D17:D19"/>
    <mergeCell ref="D27:H27"/>
    <mergeCell ref="E18:F18"/>
    <mergeCell ref="E19:F19"/>
    <mergeCell ref="E26:H26"/>
    <mergeCell ref="D22:H22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45"/>
  <sheetViews>
    <sheetView view="pageBreakPreview" zoomScaleNormal="75" zoomScaleSheetLayoutView="100" zoomScalePageLayoutView="0" workbookViewId="0" topLeftCell="A26">
      <selection activeCell="O33" sqref="O33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20" customWidth="1"/>
    <col min="8" max="9" width="4.25390625" style="7" customWidth="1"/>
    <col min="10" max="10" width="4.125" style="21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204</v>
      </c>
    </row>
    <row r="2" spans="7:9" ht="12.75" customHeight="1" thickBot="1">
      <c r="G2" s="6"/>
      <c r="H2" s="6"/>
      <c r="I2" s="21"/>
    </row>
    <row r="3" spans="2:16" ht="15" customHeight="1">
      <c r="B3" s="206" t="s">
        <v>21</v>
      </c>
      <c r="C3" s="207"/>
      <c r="D3" s="207"/>
      <c r="E3" s="207"/>
      <c r="F3" s="207"/>
      <c r="G3" s="207"/>
      <c r="H3" s="207"/>
      <c r="I3" s="207"/>
      <c r="J3" s="208"/>
      <c r="K3" s="205" t="s">
        <v>232</v>
      </c>
      <c r="L3" s="176"/>
      <c r="M3" s="177"/>
      <c r="N3" s="175" t="s">
        <v>256</v>
      </c>
      <c r="O3" s="176"/>
      <c r="P3" s="177"/>
    </row>
    <row r="4" spans="2:16" ht="15" customHeight="1" thickBot="1">
      <c r="B4" s="209"/>
      <c r="C4" s="210"/>
      <c r="D4" s="210"/>
      <c r="E4" s="210"/>
      <c r="F4" s="210"/>
      <c r="G4" s="210"/>
      <c r="H4" s="210"/>
      <c r="I4" s="210"/>
      <c r="J4" s="211"/>
      <c r="K4" s="62" t="s">
        <v>128</v>
      </c>
      <c r="L4" s="57" t="s">
        <v>59</v>
      </c>
      <c r="M4" s="63" t="s">
        <v>60</v>
      </c>
      <c r="N4" s="57" t="s">
        <v>128</v>
      </c>
      <c r="O4" s="57" t="s">
        <v>59</v>
      </c>
      <c r="P4" s="63" t="s">
        <v>60</v>
      </c>
    </row>
    <row r="5" spans="2:17" ht="15" customHeight="1">
      <c r="B5" s="327" t="s">
        <v>77</v>
      </c>
      <c r="C5" s="328" t="s">
        <v>99</v>
      </c>
      <c r="D5" s="328"/>
      <c r="E5" s="328"/>
      <c r="F5" s="328"/>
      <c r="G5" s="256" t="s">
        <v>50</v>
      </c>
      <c r="H5" s="156" t="s">
        <v>51</v>
      </c>
      <c r="I5" s="295"/>
      <c r="J5" s="60"/>
      <c r="K5" s="82">
        <v>109</v>
      </c>
      <c r="L5" s="76">
        <v>32</v>
      </c>
      <c r="M5" s="77">
        <f>SUM(K5:L5)</f>
        <v>141</v>
      </c>
      <c r="N5" s="76">
        <v>107</v>
      </c>
      <c r="O5" s="76">
        <v>32</v>
      </c>
      <c r="P5" s="77">
        <f>SUM(N5:O5)</f>
        <v>139</v>
      </c>
      <c r="Q5" s="125">
        <f>P5-M5</f>
        <v>-2</v>
      </c>
    </row>
    <row r="6" spans="2:17" ht="15" customHeight="1">
      <c r="B6" s="263"/>
      <c r="C6" s="329"/>
      <c r="D6" s="329"/>
      <c r="E6" s="329"/>
      <c r="F6" s="329"/>
      <c r="G6" s="299"/>
      <c r="H6" s="307" t="s">
        <v>52</v>
      </c>
      <c r="I6" s="308"/>
      <c r="J6" s="58" t="s">
        <v>116</v>
      </c>
      <c r="K6" s="111">
        <v>94759</v>
      </c>
      <c r="L6" s="78">
        <v>34501</v>
      </c>
      <c r="M6" s="79">
        <f>SUM(K6:L6)</f>
        <v>129260</v>
      </c>
      <c r="N6" s="78">
        <v>92284</v>
      </c>
      <c r="O6" s="78">
        <v>34446</v>
      </c>
      <c r="P6" s="79">
        <f>SUM(N6:O6)</f>
        <v>126730</v>
      </c>
      <c r="Q6" s="125">
        <f aca="true" t="shared" si="0" ref="Q6:Q69">P6-M6</f>
        <v>-2530</v>
      </c>
    </row>
    <row r="7" spans="2:17" ht="15" customHeight="1">
      <c r="B7" s="263"/>
      <c r="C7" s="329"/>
      <c r="D7" s="329"/>
      <c r="E7" s="329"/>
      <c r="F7" s="329"/>
      <c r="G7" s="299" t="s">
        <v>100</v>
      </c>
      <c r="H7" s="307" t="s">
        <v>51</v>
      </c>
      <c r="I7" s="308"/>
      <c r="J7" s="64"/>
      <c r="K7" s="90" t="s">
        <v>245</v>
      </c>
      <c r="L7" s="91" t="s">
        <v>245</v>
      </c>
      <c r="M7" s="79">
        <f>SUM(K7:L7)</f>
        <v>0</v>
      </c>
      <c r="N7" s="91">
        <v>0</v>
      </c>
      <c r="O7" s="91">
        <v>0</v>
      </c>
      <c r="P7" s="79">
        <f aca="true" t="shared" si="1" ref="P7:P67">SUM(N7:O7)</f>
        <v>0</v>
      </c>
      <c r="Q7" s="125">
        <f t="shared" si="0"/>
        <v>0</v>
      </c>
    </row>
    <row r="8" spans="2:17" ht="15" customHeight="1">
      <c r="B8" s="263"/>
      <c r="C8" s="329"/>
      <c r="D8" s="329"/>
      <c r="E8" s="329"/>
      <c r="F8" s="329"/>
      <c r="G8" s="299"/>
      <c r="H8" s="307" t="s">
        <v>52</v>
      </c>
      <c r="I8" s="308"/>
      <c r="J8" s="58" t="s">
        <v>116</v>
      </c>
      <c r="K8" s="90" t="s">
        <v>245</v>
      </c>
      <c r="L8" s="91" t="s">
        <v>245</v>
      </c>
      <c r="M8" s="79">
        <f>SUM(K8:L8)</f>
        <v>0</v>
      </c>
      <c r="N8" s="91">
        <v>0</v>
      </c>
      <c r="O8" s="91">
        <v>0</v>
      </c>
      <c r="P8" s="79">
        <f t="shared" si="1"/>
        <v>0</v>
      </c>
      <c r="Q8" s="125">
        <f t="shared" si="0"/>
        <v>0</v>
      </c>
    </row>
    <row r="9" spans="2:17" ht="15" customHeight="1">
      <c r="B9" s="263"/>
      <c r="C9" s="326" t="s">
        <v>101</v>
      </c>
      <c r="D9" s="314"/>
      <c r="E9" s="314"/>
      <c r="F9" s="315"/>
      <c r="G9" s="299" t="s">
        <v>50</v>
      </c>
      <c r="H9" s="307" t="s">
        <v>51</v>
      </c>
      <c r="I9" s="308"/>
      <c r="J9" s="64"/>
      <c r="K9" s="90" t="s">
        <v>245</v>
      </c>
      <c r="L9" s="91" t="s">
        <v>245</v>
      </c>
      <c r="M9" s="88">
        <f aca="true" t="shared" si="2" ref="M9:M29">SUM(K9:L9)</f>
        <v>0</v>
      </c>
      <c r="N9" s="91">
        <v>0</v>
      </c>
      <c r="O9" s="91">
        <v>0</v>
      </c>
      <c r="P9" s="79">
        <f t="shared" si="1"/>
        <v>0</v>
      </c>
      <c r="Q9" s="125">
        <f t="shared" si="0"/>
        <v>0</v>
      </c>
    </row>
    <row r="10" spans="2:17" ht="15" customHeight="1">
      <c r="B10" s="263"/>
      <c r="C10" s="316"/>
      <c r="D10" s="317"/>
      <c r="E10" s="317"/>
      <c r="F10" s="318"/>
      <c r="G10" s="299"/>
      <c r="H10" s="307" t="s">
        <v>52</v>
      </c>
      <c r="I10" s="308"/>
      <c r="J10" s="58" t="s">
        <v>116</v>
      </c>
      <c r="K10" s="90" t="s">
        <v>245</v>
      </c>
      <c r="L10" s="91" t="s">
        <v>245</v>
      </c>
      <c r="M10" s="88">
        <f t="shared" si="2"/>
        <v>0</v>
      </c>
      <c r="N10" s="91">
        <v>0</v>
      </c>
      <c r="O10" s="91">
        <v>0</v>
      </c>
      <c r="P10" s="79">
        <f t="shared" si="1"/>
        <v>0</v>
      </c>
      <c r="Q10" s="125">
        <f t="shared" si="0"/>
        <v>0</v>
      </c>
    </row>
    <row r="11" spans="2:17" ht="15" customHeight="1">
      <c r="B11" s="263"/>
      <c r="C11" s="316"/>
      <c r="D11" s="317"/>
      <c r="E11" s="317"/>
      <c r="F11" s="318"/>
      <c r="G11" s="299" t="s">
        <v>100</v>
      </c>
      <c r="H11" s="307" t="s">
        <v>51</v>
      </c>
      <c r="I11" s="308"/>
      <c r="J11" s="64"/>
      <c r="K11" s="90" t="s">
        <v>245</v>
      </c>
      <c r="L11" s="91" t="s">
        <v>245</v>
      </c>
      <c r="M11" s="88">
        <f t="shared" si="2"/>
        <v>0</v>
      </c>
      <c r="N11" s="91">
        <v>0</v>
      </c>
      <c r="O11" s="91">
        <v>0</v>
      </c>
      <c r="P11" s="79">
        <f t="shared" si="1"/>
        <v>0</v>
      </c>
      <c r="Q11" s="125">
        <f t="shared" si="0"/>
        <v>0</v>
      </c>
    </row>
    <row r="12" spans="2:17" ht="15" customHeight="1">
      <c r="B12" s="263"/>
      <c r="C12" s="319"/>
      <c r="D12" s="320"/>
      <c r="E12" s="320"/>
      <c r="F12" s="321"/>
      <c r="G12" s="299"/>
      <c r="H12" s="307" t="s">
        <v>52</v>
      </c>
      <c r="I12" s="308"/>
      <c r="J12" s="58" t="s">
        <v>116</v>
      </c>
      <c r="K12" s="90" t="s">
        <v>245</v>
      </c>
      <c r="L12" s="91" t="s">
        <v>245</v>
      </c>
      <c r="M12" s="88">
        <f t="shared" si="2"/>
        <v>0</v>
      </c>
      <c r="N12" s="91">
        <v>0</v>
      </c>
      <c r="O12" s="91">
        <v>0</v>
      </c>
      <c r="P12" s="79">
        <f t="shared" si="1"/>
        <v>0</v>
      </c>
      <c r="Q12" s="125">
        <f t="shared" si="0"/>
        <v>0</v>
      </c>
    </row>
    <row r="13" spans="2:17" ht="15" customHeight="1">
      <c r="B13" s="263" t="s">
        <v>78</v>
      </c>
      <c r="C13" s="307" t="s">
        <v>144</v>
      </c>
      <c r="D13" s="308"/>
      <c r="E13" s="308"/>
      <c r="F13" s="308"/>
      <c r="G13" s="308"/>
      <c r="H13" s="308"/>
      <c r="I13" s="308"/>
      <c r="J13" s="308"/>
      <c r="K13" s="86">
        <v>268525</v>
      </c>
      <c r="L13" s="87">
        <v>38046</v>
      </c>
      <c r="M13" s="88">
        <f t="shared" si="2"/>
        <v>306571</v>
      </c>
      <c r="N13" s="87">
        <v>279076</v>
      </c>
      <c r="O13" s="87">
        <v>39282</v>
      </c>
      <c r="P13" s="79">
        <f t="shared" si="1"/>
        <v>318358</v>
      </c>
      <c r="Q13" s="125">
        <f t="shared" si="0"/>
        <v>11787</v>
      </c>
    </row>
    <row r="14" spans="2:17" ht="15" customHeight="1">
      <c r="B14" s="263"/>
      <c r="C14" s="313" t="s">
        <v>166</v>
      </c>
      <c r="D14" s="314"/>
      <c r="E14" s="314"/>
      <c r="F14" s="315"/>
      <c r="G14" s="299" t="s">
        <v>50</v>
      </c>
      <c r="H14" s="307" t="s">
        <v>51</v>
      </c>
      <c r="I14" s="308"/>
      <c r="J14" s="64"/>
      <c r="K14" s="86">
        <v>1</v>
      </c>
      <c r="L14" s="91" t="s">
        <v>245</v>
      </c>
      <c r="M14" s="88">
        <f t="shared" si="2"/>
        <v>1</v>
      </c>
      <c r="N14" s="87">
        <v>1</v>
      </c>
      <c r="O14" s="91">
        <v>0</v>
      </c>
      <c r="P14" s="79">
        <f t="shared" si="1"/>
        <v>1</v>
      </c>
      <c r="Q14" s="125">
        <f t="shared" si="0"/>
        <v>0</v>
      </c>
    </row>
    <row r="15" spans="2:17" ht="15" customHeight="1">
      <c r="B15" s="263"/>
      <c r="C15" s="316"/>
      <c r="D15" s="317"/>
      <c r="E15" s="317"/>
      <c r="F15" s="318"/>
      <c r="G15" s="299"/>
      <c r="H15" s="307" t="s">
        <v>52</v>
      </c>
      <c r="I15" s="308"/>
      <c r="J15" s="58" t="s">
        <v>116</v>
      </c>
      <c r="K15" s="86">
        <v>2296</v>
      </c>
      <c r="L15" s="91" t="s">
        <v>245</v>
      </c>
      <c r="M15" s="88">
        <f t="shared" si="2"/>
        <v>2296</v>
      </c>
      <c r="N15" s="87">
        <v>2296</v>
      </c>
      <c r="O15" s="91">
        <v>0</v>
      </c>
      <c r="P15" s="79">
        <f t="shared" si="1"/>
        <v>2296</v>
      </c>
      <c r="Q15" s="125">
        <f t="shared" si="0"/>
        <v>0</v>
      </c>
    </row>
    <row r="16" spans="2:17" ht="15" customHeight="1">
      <c r="B16" s="263"/>
      <c r="C16" s="316"/>
      <c r="D16" s="317"/>
      <c r="E16" s="317"/>
      <c r="F16" s="318"/>
      <c r="G16" s="299" t="s">
        <v>100</v>
      </c>
      <c r="H16" s="307" t="s">
        <v>51</v>
      </c>
      <c r="I16" s="308"/>
      <c r="J16" s="64"/>
      <c r="K16" s="90" t="s">
        <v>245</v>
      </c>
      <c r="L16" s="91" t="s">
        <v>245</v>
      </c>
      <c r="M16" s="88">
        <f t="shared" si="2"/>
        <v>0</v>
      </c>
      <c r="N16" s="91">
        <v>0</v>
      </c>
      <c r="O16" s="91">
        <v>0</v>
      </c>
      <c r="P16" s="79">
        <f t="shared" si="1"/>
        <v>0</v>
      </c>
      <c r="Q16" s="125">
        <f t="shared" si="0"/>
        <v>0</v>
      </c>
    </row>
    <row r="17" spans="2:17" ht="15" customHeight="1">
      <c r="B17" s="263"/>
      <c r="C17" s="319"/>
      <c r="D17" s="320"/>
      <c r="E17" s="320"/>
      <c r="F17" s="321"/>
      <c r="G17" s="299"/>
      <c r="H17" s="307" t="s">
        <v>52</v>
      </c>
      <c r="I17" s="308"/>
      <c r="J17" s="58" t="s">
        <v>116</v>
      </c>
      <c r="K17" s="90" t="s">
        <v>245</v>
      </c>
      <c r="L17" s="91" t="s">
        <v>245</v>
      </c>
      <c r="M17" s="88">
        <f t="shared" si="2"/>
        <v>0</v>
      </c>
      <c r="N17" s="91">
        <v>0</v>
      </c>
      <c r="O17" s="91">
        <v>0</v>
      </c>
      <c r="P17" s="79">
        <f t="shared" si="1"/>
        <v>0</v>
      </c>
      <c r="Q17" s="125">
        <f t="shared" si="0"/>
        <v>0</v>
      </c>
    </row>
    <row r="18" spans="2:17" ht="15" customHeight="1">
      <c r="B18" s="263"/>
      <c r="C18" s="313" t="s">
        <v>164</v>
      </c>
      <c r="D18" s="314"/>
      <c r="E18" s="314"/>
      <c r="F18" s="315"/>
      <c r="G18" s="299" t="s">
        <v>50</v>
      </c>
      <c r="H18" s="307" t="s">
        <v>51</v>
      </c>
      <c r="I18" s="308"/>
      <c r="J18" s="64"/>
      <c r="K18" s="90" t="s">
        <v>245</v>
      </c>
      <c r="L18" s="91" t="s">
        <v>245</v>
      </c>
      <c r="M18" s="88">
        <f t="shared" si="2"/>
        <v>0</v>
      </c>
      <c r="N18" s="91">
        <v>0</v>
      </c>
      <c r="O18" s="91">
        <v>0</v>
      </c>
      <c r="P18" s="79">
        <f t="shared" si="1"/>
        <v>0</v>
      </c>
      <c r="Q18" s="125">
        <f t="shared" si="0"/>
        <v>0</v>
      </c>
    </row>
    <row r="19" spans="2:17" ht="15" customHeight="1">
      <c r="B19" s="263"/>
      <c r="C19" s="316"/>
      <c r="D19" s="317"/>
      <c r="E19" s="317"/>
      <c r="F19" s="318"/>
      <c r="G19" s="299"/>
      <c r="H19" s="307" t="s">
        <v>52</v>
      </c>
      <c r="I19" s="308"/>
      <c r="J19" s="58" t="s">
        <v>116</v>
      </c>
      <c r="K19" s="90" t="s">
        <v>245</v>
      </c>
      <c r="L19" s="91" t="s">
        <v>245</v>
      </c>
      <c r="M19" s="88">
        <f t="shared" si="2"/>
        <v>0</v>
      </c>
      <c r="N19" s="91">
        <v>0</v>
      </c>
      <c r="O19" s="91">
        <v>0</v>
      </c>
      <c r="P19" s="79">
        <f t="shared" si="1"/>
        <v>0</v>
      </c>
      <c r="Q19" s="125">
        <f t="shared" si="0"/>
        <v>0</v>
      </c>
    </row>
    <row r="20" spans="2:17" ht="15" customHeight="1">
      <c r="B20" s="263"/>
      <c r="C20" s="316"/>
      <c r="D20" s="317"/>
      <c r="E20" s="317"/>
      <c r="F20" s="318"/>
      <c r="G20" s="299" t="s">
        <v>100</v>
      </c>
      <c r="H20" s="307" t="s">
        <v>51</v>
      </c>
      <c r="I20" s="308"/>
      <c r="J20" s="64"/>
      <c r="K20" s="90" t="s">
        <v>245</v>
      </c>
      <c r="L20" s="91" t="s">
        <v>245</v>
      </c>
      <c r="M20" s="88">
        <f t="shared" si="2"/>
        <v>0</v>
      </c>
      <c r="N20" s="91">
        <v>0</v>
      </c>
      <c r="O20" s="91">
        <v>0</v>
      </c>
      <c r="P20" s="79">
        <f t="shared" si="1"/>
        <v>0</v>
      </c>
      <c r="Q20" s="125">
        <f t="shared" si="0"/>
        <v>0</v>
      </c>
    </row>
    <row r="21" spans="2:17" ht="15" customHeight="1">
      <c r="B21" s="263"/>
      <c r="C21" s="319"/>
      <c r="D21" s="320"/>
      <c r="E21" s="320"/>
      <c r="F21" s="321"/>
      <c r="G21" s="299"/>
      <c r="H21" s="307" t="s">
        <v>52</v>
      </c>
      <c r="I21" s="308"/>
      <c r="J21" s="58" t="s">
        <v>116</v>
      </c>
      <c r="K21" s="90" t="s">
        <v>245</v>
      </c>
      <c r="L21" s="91" t="s">
        <v>245</v>
      </c>
      <c r="M21" s="88">
        <f t="shared" si="2"/>
        <v>0</v>
      </c>
      <c r="N21" s="91">
        <v>0</v>
      </c>
      <c r="O21" s="91">
        <v>0</v>
      </c>
      <c r="P21" s="79">
        <f t="shared" si="1"/>
        <v>0</v>
      </c>
      <c r="Q21" s="125">
        <f t="shared" si="0"/>
        <v>0</v>
      </c>
    </row>
    <row r="22" spans="2:17" ht="15" customHeight="1">
      <c r="B22" s="263"/>
      <c r="C22" s="313" t="s">
        <v>165</v>
      </c>
      <c r="D22" s="314"/>
      <c r="E22" s="314"/>
      <c r="F22" s="315"/>
      <c r="G22" s="299" t="s">
        <v>50</v>
      </c>
      <c r="H22" s="307" t="s">
        <v>51</v>
      </c>
      <c r="I22" s="308"/>
      <c r="J22" s="64"/>
      <c r="K22" s="90" t="s">
        <v>245</v>
      </c>
      <c r="L22" s="91" t="s">
        <v>245</v>
      </c>
      <c r="M22" s="88">
        <f t="shared" si="2"/>
        <v>0</v>
      </c>
      <c r="N22" s="91">
        <v>0</v>
      </c>
      <c r="O22" s="91">
        <v>0</v>
      </c>
      <c r="P22" s="79">
        <f t="shared" si="1"/>
        <v>0</v>
      </c>
      <c r="Q22" s="125">
        <f t="shared" si="0"/>
        <v>0</v>
      </c>
    </row>
    <row r="23" spans="2:17" ht="15" customHeight="1">
      <c r="B23" s="263"/>
      <c r="C23" s="316"/>
      <c r="D23" s="317"/>
      <c r="E23" s="317"/>
      <c r="F23" s="318"/>
      <c r="G23" s="299"/>
      <c r="H23" s="307" t="s">
        <v>52</v>
      </c>
      <c r="I23" s="308"/>
      <c r="J23" s="58" t="s">
        <v>116</v>
      </c>
      <c r="K23" s="90" t="s">
        <v>245</v>
      </c>
      <c r="L23" s="91" t="s">
        <v>245</v>
      </c>
      <c r="M23" s="88">
        <f t="shared" si="2"/>
        <v>0</v>
      </c>
      <c r="N23" s="91">
        <v>0</v>
      </c>
      <c r="O23" s="91">
        <v>0</v>
      </c>
      <c r="P23" s="79">
        <f t="shared" si="1"/>
        <v>0</v>
      </c>
      <c r="Q23" s="125">
        <f t="shared" si="0"/>
        <v>0</v>
      </c>
    </row>
    <row r="24" spans="2:17" ht="15" customHeight="1">
      <c r="B24" s="263"/>
      <c r="C24" s="316"/>
      <c r="D24" s="317"/>
      <c r="E24" s="317"/>
      <c r="F24" s="318"/>
      <c r="G24" s="299" t="s">
        <v>100</v>
      </c>
      <c r="H24" s="307" t="s">
        <v>51</v>
      </c>
      <c r="I24" s="308"/>
      <c r="J24" s="64"/>
      <c r="K24" s="90" t="s">
        <v>245</v>
      </c>
      <c r="L24" s="91" t="s">
        <v>245</v>
      </c>
      <c r="M24" s="88">
        <f t="shared" si="2"/>
        <v>0</v>
      </c>
      <c r="N24" s="91">
        <v>0</v>
      </c>
      <c r="O24" s="91">
        <v>0</v>
      </c>
      <c r="P24" s="79">
        <f t="shared" si="1"/>
        <v>0</v>
      </c>
      <c r="Q24" s="125">
        <f t="shared" si="0"/>
        <v>0</v>
      </c>
    </row>
    <row r="25" spans="2:17" ht="15" customHeight="1">
      <c r="B25" s="263"/>
      <c r="C25" s="319"/>
      <c r="D25" s="320"/>
      <c r="E25" s="320"/>
      <c r="F25" s="321"/>
      <c r="G25" s="299"/>
      <c r="H25" s="307" t="s">
        <v>52</v>
      </c>
      <c r="I25" s="308"/>
      <c r="J25" s="58" t="s">
        <v>116</v>
      </c>
      <c r="K25" s="90" t="s">
        <v>245</v>
      </c>
      <c r="L25" s="91" t="s">
        <v>245</v>
      </c>
      <c r="M25" s="88">
        <f t="shared" si="2"/>
        <v>0</v>
      </c>
      <c r="N25" s="91">
        <v>0</v>
      </c>
      <c r="O25" s="91">
        <v>0</v>
      </c>
      <c r="P25" s="79">
        <f t="shared" si="1"/>
        <v>0</v>
      </c>
      <c r="Q25" s="125">
        <f t="shared" si="0"/>
        <v>0</v>
      </c>
    </row>
    <row r="26" spans="2:17" ht="15" customHeight="1">
      <c r="B26" s="309" t="s">
        <v>79</v>
      </c>
      <c r="C26" s="300" t="s">
        <v>102</v>
      </c>
      <c r="D26" s="300"/>
      <c r="E26" s="300"/>
      <c r="F26" s="300"/>
      <c r="G26" s="299" t="s">
        <v>50</v>
      </c>
      <c r="H26" s="307" t="s">
        <v>51</v>
      </c>
      <c r="I26" s="308"/>
      <c r="J26" s="64"/>
      <c r="K26" s="90" t="s">
        <v>245</v>
      </c>
      <c r="L26" s="91" t="s">
        <v>245</v>
      </c>
      <c r="M26" s="88">
        <f t="shared" si="2"/>
        <v>0</v>
      </c>
      <c r="N26" s="91">
        <v>0</v>
      </c>
      <c r="O26" s="91">
        <v>0</v>
      </c>
      <c r="P26" s="79">
        <f t="shared" si="1"/>
        <v>0</v>
      </c>
      <c r="Q26" s="125">
        <f t="shared" si="0"/>
        <v>0</v>
      </c>
    </row>
    <row r="27" spans="2:17" ht="15" customHeight="1">
      <c r="B27" s="309"/>
      <c r="C27" s="300"/>
      <c r="D27" s="300"/>
      <c r="E27" s="300"/>
      <c r="F27" s="300"/>
      <c r="G27" s="299"/>
      <c r="H27" s="307" t="s">
        <v>52</v>
      </c>
      <c r="I27" s="308"/>
      <c r="J27" s="58" t="s">
        <v>86</v>
      </c>
      <c r="K27" s="90" t="s">
        <v>245</v>
      </c>
      <c r="L27" s="91" t="s">
        <v>245</v>
      </c>
      <c r="M27" s="88">
        <f t="shared" si="2"/>
        <v>0</v>
      </c>
      <c r="N27" s="91">
        <v>0</v>
      </c>
      <c r="O27" s="91">
        <v>0</v>
      </c>
      <c r="P27" s="79">
        <f t="shared" si="1"/>
        <v>0</v>
      </c>
      <c r="Q27" s="125">
        <f t="shared" si="0"/>
        <v>0</v>
      </c>
    </row>
    <row r="28" spans="2:17" ht="15" customHeight="1">
      <c r="B28" s="309"/>
      <c r="C28" s="300" t="s">
        <v>205</v>
      </c>
      <c r="D28" s="300"/>
      <c r="E28" s="300"/>
      <c r="F28" s="300"/>
      <c r="G28" s="299" t="s">
        <v>50</v>
      </c>
      <c r="H28" s="307" t="s">
        <v>51</v>
      </c>
      <c r="I28" s="308"/>
      <c r="J28" s="64"/>
      <c r="K28" s="90" t="s">
        <v>245</v>
      </c>
      <c r="L28" s="91" t="s">
        <v>245</v>
      </c>
      <c r="M28" s="88">
        <f t="shared" si="2"/>
        <v>0</v>
      </c>
      <c r="N28" s="91">
        <v>0</v>
      </c>
      <c r="O28" s="91">
        <v>0</v>
      </c>
      <c r="P28" s="79">
        <f t="shared" si="1"/>
        <v>0</v>
      </c>
      <c r="Q28" s="125">
        <f t="shared" si="0"/>
        <v>0</v>
      </c>
    </row>
    <row r="29" spans="2:17" ht="15" customHeight="1">
      <c r="B29" s="309"/>
      <c r="C29" s="300"/>
      <c r="D29" s="300"/>
      <c r="E29" s="300"/>
      <c r="F29" s="300"/>
      <c r="G29" s="299"/>
      <c r="H29" s="307" t="s">
        <v>52</v>
      </c>
      <c r="I29" s="308"/>
      <c r="J29" s="58" t="s">
        <v>86</v>
      </c>
      <c r="K29" s="90" t="s">
        <v>245</v>
      </c>
      <c r="L29" s="91" t="s">
        <v>245</v>
      </c>
      <c r="M29" s="88">
        <f t="shared" si="2"/>
        <v>0</v>
      </c>
      <c r="N29" s="91">
        <v>0</v>
      </c>
      <c r="O29" s="91">
        <v>0</v>
      </c>
      <c r="P29" s="79">
        <f t="shared" si="1"/>
        <v>0</v>
      </c>
      <c r="Q29" s="125">
        <f t="shared" si="0"/>
        <v>0</v>
      </c>
    </row>
    <row r="30" spans="2:17" ht="15" customHeight="1">
      <c r="B30" s="309" t="s">
        <v>211</v>
      </c>
      <c r="C30" s="300" t="s">
        <v>212</v>
      </c>
      <c r="D30" s="300"/>
      <c r="E30" s="300"/>
      <c r="F30" s="300"/>
      <c r="G30" s="299" t="s">
        <v>50</v>
      </c>
      <c r="H30" s="307" t="s">
        <v>51</v>
      </c>
      <c r="I30" s="308"/>
      <c r="J30" s="64"/>
      <c r="K30" s="86">
        <v>41</v>
      </c>
      <c r="L30" s="87">
        <v>6</v>
      </c>
      <c r="M30" s="88">
        <f>SUM(K30:L30)</f>
        <v>47</v>
      </c>
      <c r="N30" s="87">
        <v>40</v>
      </c>
      <c r="O30" s="87">
        <v>6</v>
      </c>
      <c r="P30" s="79">
        <f t="shared" si="1"/>
        <v>46</v>
      </c>
      <c r="Q30" s="125">
        <f t="shared" si="0"/>
        <v>-1</v>
      </c>
    </row>
    <row r="31" spans="2:17" ht="15" customHeight="1">
      <c r="B31" s="309"/>
      <c r="C31" s="300"/>
      <c r="D31" s="300"/>
      <c r="E31" s="300"/>
      <c r="F31" s="300"/>
      <c r="G31" s="299"/>
      <c r="H31" s="307" t="s">
        <v>52</v>
      </c>
      <c r="I31" s="308"/>
      <c r="J31" s="58" t="s">
        <v>116</v>
      </c>
      <c r="K31" s="86">
        <v>39653</v>
      </c>
      <c r="L31" s="87">
        <v>5371</v>
      </c>
      <c r="M31" s="88">
        <f>SUM(K31:L31)</f>
        <v>45024</v>
      </c>
      <c r="N31" s="87">
        <v>39436</v>
      </c>
      <c r="O31" s="87">
        <v>5224</v>
      </c>
      <c r="P31" s="79">
        <f t="shared" si="1"/>
        <v>44660</v>
      </c>
      <c r="Q31" s="125">
        <f t="shared" si="0"/>
        <v>-364</v>
      </c>
    </row>
    <row r="32" spans="2:17" ht="15" customHeight="1">
      <c r="B32" s="309"/>
      <c r="C32" s="300" t="s">
        <v>213</v>
      </c>
      <c r="D32" s="300"/>
      <c r="E32" s="300"/>
      <c r="F32" s="300"/>
      <c r="G32" s="299" t="s">
        <v>50</v>
      </c>
      <c r="H32" s="307" t="s">
        <v>51</v>
      </c>
      <c r="I32" s="308"/>
      <c r="J32" s="65"/>
      <c r="K32" s="106">
        <v>1</v>
      </c>
      <c r="L32" s="112" t="s">
        <v>245</v>
      </c>
      <c r="M32" s="108">
        <f>SUM(K32:L32)</f>
        <v>1</v>
      </c>
      <c r="N32" s="106">
        <v>1</v>
      </c>
      <c r="O32" s="112">
        <v>0</v>
      </c>
      <c r="P32" s="79">
        <f t="shared" si="1"/>
        <v>1</v>
      </c>
      <c r="Q32" s="125">
        <f t="shared" si="0"/>
        <v>0</v>
      </c>
    </row>
    <row r="33" spans="2:17" ht="15" customHeight="1">
      <c r="B33" s="309"/>
      <c r="C33" s="300"/>
      <c r="D33" s="300"/>
      <c r="E33" s="300"/>
      <c r="F33" s="300"/>
      <c r="G33" s="299"/>
      <c r="H33" s="307" t="s">
        <v>52</v>
      </c>
      <c r="I33" s="308"/>
      <c r="J33" s="58" t="s">
        <v>86</v>
      </c>
      <c r="K33" s="86">
        <v>1748</v>
      </c>
      <c r="L33" s="91" t="s">
        <v>245</v>
      </c>
      <c r="M33" s="88">
        <f>SUM(K33:L33)</f>
        <v>1748</v>
      </c>
      <c r="N33" s="86">
        <v>1748</v>
      </c>
      <c r="O33" s="91">
        <v>0</v>
      </c>
      <c r="P33" s="79">
        <f t="shared" si="1"/>
        <v>1748</v>
      </c>
      <c r="Q33" s="125">
        <f t="shared" si="0"/>
        <v>0</v>
      </c>
    </row>
    <row r="34" spans="2:17" ht="15" customHeight="1">
      <c r="B34" s="322" t="s">
        <v>175</v>
      </c>
      <c r="C34" s="310" t="s">
        <v>50</v>
      </c>
      <c r="D34" s="291" t="s">
        <v>62</v>
      </c>
      <c r="E34" s="291"/>
      <c r="F34" s="291"/>
      <c r="G34" s="292"/>
      <c r="H34" s="330" t="s">
        <v>61</v>
      </c>
      <c r="I34" s="290"/>
      <c r="J34" s="58" t="s">
        <v>117</v>
      </c>
      <c r="K34" s="86">
        <v>143879</v>
      </c>
      <c r="L34" s="87">
        <v>42371</v>
      </c>
      <c r="M34" s="88">
        <f>SUM(K34:L34)</f>
        <v>186250</v>
      </c>
      <c r="N34" s="87">
        <v>143879</v>
      </c>
      <c r="O34" s="87">
        <v>42371</v>
      </c>
      <c r="P34" s="79">
        <f t="shared" si="1"/>
        <v>186250</v>
      </c>
      <c r="Q34" s="125">
        <f t="shared" si="0"/>
        <v>0</v>
      </c>
    </row>
    <row r="35" spans="2:17" ht="15" customHeight="1">
      <c r="B35" s="323"/>
      <c r="C35" s="311"/>
      <c r="D35" s="295"/>
      <c r="E35" s="295"/>
      <c r="F35" s="295"/>
      <c r="G35" s="155"/>
      <c r="H35" s="290" t="s">
        <v>223</v>
      </c>
      <c r="I35" s="290"/>
      <c r="J35" s="58" t="s">
        <v>57</v>
      </c>
      <c r="K35" s="86">
        <v>4898</v>
      </c>
      <c r="L35" s="87">
        <v>1081</v>
      </c>
      <c r="M35" s="88">
        <f aca="true" t="shared" si="3" ref="M35:M63">SUM(K35:L35)</f>
        <v>5979</v>
      </c>
      <c r="N35" s="87">
        <v>4821</v>
      </c>
      <c r="O35" s="87">
        <v>1101</v>
      </c>
      <c r="P35" s="79">
        <f t="shared" si="1"/>
        <v>5922</v>
      </c>
      <c r="Q35" s="125">
        <f t="shared" si="0"/>
        <v>-57</v>
      </c>
    </row>
    <row r="36" spans="2:17" ht="15" customHeight="1">
      <c r="B36" s="324"/>
      <c r="C36" s="311"/>
      <c r="D36" s="291" t="s">
        <v>103</v>
      </c>
      <c r="E36" s="291"/>
      <c r="F36" s="291"/>
      <c r="G36" s="292"/>
      <c r="H36" s="290" t="s">
        <v>51</v>
      </c>
      <c r="I36" s="290"/>
      <c r="J36" s="64"/>
      <c r="K36" s="86">
        <v>26</v>
      </c>
      <c r="L36" s="87">
        <v>2</v>
      </c>
      <c r="M36" s="88">
        <f t="shared" si="3"/>
        <v>28</v>
      </c>
      <c r="N36" s="87">
        <v>26</v>
      </c>
      <c r="O36" s="87">
        <v>2</v>
      </c>
      <c r="P36" s="79">
        <f t="shared" si="1"/>
        <v>28</v>
      </c>
      <c r="Q36" s="125">
        <f t="shared" si="0"/>
        <v>0</v>
      </c>
    </row>
    <row r="37" spans="2:17" ht="15" customHeight="1">
      <c r="B37" s="324"/>
      <c r="C37" s="311"/>
      <c r="D37" s="293"/>
      <c r="E37" s="293"/>
      <c r="F37" s="293"/>
      <c r="G37" s="294"/>
      <c r="H37" s="290" t="s">
        <v>61</v>
      </c>
      <c r="I37" s="290"/>
      <c r="J37" s="58" t="s">
        <v>117</v>
      </c>
      <c r="K37" s="86">
        <v>29900</v>
      </c>
      <c r="L37" s="87">
        <v>2977</v>
      </c>
      <c r="M37" s="88">
        <f t="shared" si="3"/>
        <v>32877</v>
      </c>
      <c r="N37" s="87">
        <v>30517</v>
      </c>
      <c r="O37" s="87">
        <v>2977</v>
      </c>
      <c r="P37" s="79">
        <f t="shared" si="1"/>
        <v>33494</v>
      </c>
      <c r="Q37" s="125">
        <f t="shared" si="0"/>
        <v>617</v>
      </c>
    </row>
    <row r="38" spans="2:17" ht="15" customHeight="1">
      <c r="B38" s="324"/>
      <c r="C38" s="311"/>
      <c r="D38" s="295"/>
      <c r="E38" s="295"/>
      <c r="F38" s="295"/>
      <c r="G38" s="155"/>
      <c r="H38" s="290" t="s">
        <v>223</v>
      </c>
      <c r="I38" s="290"/>
      <c r="J38" s="58" t="s">
        <v>57</v>
      </c>
      <c r="K38" s="86">
        <v>548</v>
      </c>
      <c r="L38" s="87">
        <v>17</v>
      </c>
      <c r="M38" s="88">
        <f t="shared" si="3"/>
        <v>565</v>
      </c>
      <c r="N38" s="87">
        <v>562</v>
      </c>
      <c r="O38" s="87">
        <v>18</v>
      </c>
      <c r="P38" s="79">
        <f t="shared" si="1"/>
        <v>580</v>
      </c>
      <c r="Q38" s="125">
        <f t="shared" si="0"/>
        <v>15</v>
      </c>
    </row>
    <row r="39" spans="2:17" ht="15" customHeight="1">
      <c r="B39" s="324"/>
      <c r="C39" s="311"/>
      <c r="D39" s="291" t="s">
        <v>104</v>
      </c>
      <c r="E39" s="291"/>
      <c r="F39" s="291"/>
      <c r="G39" s="292"/>
      <c r="H39" s="290" t="s">
        <v>68</v>
      </c>
      <c r="I39" s="290"/>
      <c r="J39" s="64" t="s">
        <v>93</v>
      </c>
      <c r="K39" s="86">
        <v>1</v>
      </c>
      <c r="L39" s="87">
        <v>2</v>
      </c>
      <c r="M39" s="88">
        <f t="shared" si="3"/>
        <v>3</v>
      </c>
      <c r="N39" s="87">
        <v>0</v>
      </c>
      <c r="O39" s="87">
        <v>2</v>
      </c>
      <c r="P39" s="79">
        <f t="shared" si="1"/>
        <v>2</v>
      </c>
      <c r="Q39" s="125">
        <f t="shared" si="0"/>
        <v>-1</v>
      </c>
    </row>
    <row r="40" spans="2:17" ht="15" customHeight="1">
      <c r="B40" s="324"/>
      <c r="C40" s="311"/>
      <c r="D40" s="295"/>
      <c r="E40" s="295"/>
      <c r="F40" s="295"/>
      <c r="G40" s="155"/>
      <c r="H40" s="290" t="s">
        <v>61</v>
      </c>
      <c r="I40" s="290"/>
      <c r="J40" s="58" t="s">
        <v>117</v>
      </c>
      <c r="K40" s="86">
        <v>23</v>
      </c>
      <c r="L40" s="87">
        <v>80</v>
      </c>
      <c r="M40" s="88">
        <f t="shared" si="3"/>
        <v>103</v>
      </c>
      <c r="N40" s="87">
        <v>0</v>
      </c>
      <c r="O40" s="87">
        <v>80</v>
      </c>
      <c r="P40" s="79">
        <f t="shared" si="1"/>
        <v>80</v>
      </c>
      <c r="Q40" s="125">
        <f t="shared" si="0"/>
        <v>-23</v>
      </c>
    </row>
    <row r="41" spans="2:17" ht="15" customHeight="1">
      <c r="B41" s="324"/>
      <c r="C41" s="311"/>
      <c r="D41" s="291" t="s">
        <v>63</v>
      </c>
      <c r="E41" s="291"/>
      <c r="F41" s="291"/>
      <c r="G41" s="292"/>
      <c r="H41" s="290" t="s">
        <v>51</v>
      </c>
      <c r="I41" s="290"/>
      <c r="J41" s="64"/>
      <c r="K41" s="86">
        <v>37</v>
      </c>
      <c r="L41" s="87">
        <v>5</v>
      </c>
      <c r="M41" s="88">
        <f t="shared" si="3"/>
        <v>42</v>
      </c>
      <c r="N41" s="87">
        <v>37</v>
      </c>
      <c r="O41" s="87">
        <v>5</v>
      </c>
      <c r="P41" s="79">
        <f t="shared" si="1"/>
        <v>42</v>
      </c>
      <c r="Q41" s="125">
        <f t="shared" si="0"/>
        <v>0</v>
      </c>
    </row>
    <row r="42" spans="2:17" ht="15" customHeight="1">
      <c r="B42" s="324"/>
      <c r="C42" s="311"/>
      <c r="D42" s="293"/>
      <c r="E42" s="293"/>
      <c r="F42" s="293"/>
      <c r="G42" s="294"/>
      <c r="H42" s="290" t="s">
        <v>61</v>
      </c>
      <c r="I42" s="290"/>
      <c r="J42" s="58" t="s">
        <v>117</v>
      </c>
      <c r="K42" s="86">
        <v>16670</v>
      </c>
      <c r="L42" s="87">
        <v>1778</v>
      </c>
      <c r="M42" s="88">
        <f t="shared" si="3"/>
        <v>18448</v>
      </c>
      <c r="N42" s="87">
        <v>16670</v>
      </c>
      <c r="O42" s="87">
        <v>1778</v>
      </c>
      <c r="P42" s="79">
        <f t="shared" si="1"/>
        <v>18448</v>
      </c>
      <c r="Q42" s="125">
        <f t="shared" si="0"/>
        <v>0</v>
      </c>
    </row>
    <row r="43" spans="2:17" ht="15" customHeight="1">
      <c r="B43" s="324"/>
      <c r="C43" s="311"/>
      <c r="D43" s="295"/>
      <c r="E43" s="295"/>
      <c r="F43" s="295"/>
      <c r="G43" s="155"/>
      <c r="H43" s="296" t="s">
        <v>58</v>
      </c>
      <c r="I43" s="296"/>
      <c r="J43" s="64" t="s">
        <v>57</v>
      </c>
      <c r="K43" s="86">
        <v>62</v>
      </c>
      <c r="L43" s="87">
        <v>9</v>
      </c>
      <c r="M43" s="88">
        <f t="shared" si="3"/>
        <v>71</v>
      </c>
      <c r="N43" s="87">
        <v>64</v>
      </c>
      <c r="O43" s="87">
        <v>9</v>
      </c>
      <c r="P43" s="79">
        <f t="shared" si="1"/>
        <v>73</v>
      </c>
      <c r="Q43" s="125">
        <f t="shared" si="0"/>
        <v>2</v>
      </c>
    </row>
    <row r="44" spans="2:17" ht="15" customHeight="1">
      <c r="B44" s="324"/>
      <c r="C44" s="311"/>
      <c r="D44" s="291" t="s">
        <v>105</v>
      </c>
      <c r="E44" s="291"/>
      <c r="F44" s="291"/>
      <c r="G44" s="292"/>
      <c r="H44" s="290" t="s">
        <v>51</v>
      </c>
      <c r="I44" s="290"/>
      <c r="J44" s="64"/>
      <c r="K44" s="86">
        <v>31</v>
      </c>
      <c r="L44" s="87">
        <v>5</v>
      </c>
      <c r="M44" s="88">
        <f t="shared" si="3"/>
        <v>36</v>
      </c>
      <c r="N44" s="87">
        <v>31</v>
      </c>
      <c r="O44" s="87">
        <v>5</v>
      </c>
      <c r="P44" s="79">
        <f t="shared" si="1"/>
        <v>36</v>
      </c>
      <c r="Q44" s="125">
        <f t="shared" si="0"/>
        <v>0</v>
      </c>
    </row>
    <row r="45" spans="2:17" ht="15" customHeight="1">
      <c r="B45" s="324"/>
      <c r="C45" s="311"/>
      <c r="D45" s="293"/>
      <c r="E45" s="293"/>
      <c r="F45" s="293"/>
      <c r="G45" s="294"/>
      <c r="H45" s="290" t="s">
        <v>61</v>
      </c>
      <c r="I45" s="290"/>
      <c r="J45" s="58" t="s">
        <v>117</v>
      </c>
      <c r="K45" s="86">
        <v>16145</v>
      </c>
      <c r="L45" s="87">
        <v>3015</v>
      </c>
      <c r="M45" s="88">
        <f t="shared" si="3"/>
        <v>19160</v>
      </c>
      <c r="N45" s="87">
        <v>16097</v>
      </c>
      <c r="O45" s="87">
        <v>3015</v>
      </c>
      <c r="P45" s="79">
        <f t="shared" si="1"/>
        <v>19112</v>
      </c>
      <c r="Q45" s="125">
        <f t="shared" si="0"/>
        <v>-48</v>
      </c>
    </row>
    <row r="46" spans="2:17" ht="15" customHeight="1">
      <c r="B46" s="324"/>
      <c r="C46" s="311"/>
      <c r="D46" s="295"/>
      <c r="E46" s="295"/>
      <c r="F46" s="295"/>
      <c r="G46" s="155"/>
      <c r="H46" s="296" t="s">
        <v>58</v>
      </c>
      <c r="I46" s="296"/>
      <c r="J46" s="64" t="s">
        <v>57</v>
      </c>
      <c r="K46" s="86">
        <v>59</v>
      </c>
      <c r="L46" s="87">
        <v>12</v>
      </c>
      <c r="M46" s="88">
        <f t="shared" si="3"/>
        <v>71</v>
      </c>
      <c r="N46" s="87">
        <v>57</v>
      </c>
      <c r="O46" s="87">
        <v>11</v>
      </c>
      <c r="P46" s="79">
        <f t="shared" si="1"/>
        <v>68</v>
      </c>
      <c r="Q46" s="125">
        <f t="shared" si="0"/>
        <v>-3</v>
      </c>
    </row>
    <row r="47" spans="2:17" ht="15" customHeight="1">
      <c r="B47" s="324"/>
      <c r="C47" s="311"/>
      <c r="D47" s="291" t="s">
        <v>106</v>
      </c>
      <c r="E47" s="291"/>
      <c r="F47" s="291"/>
      <c r="G47" s="292"/>
      <c r="H47" s="290" t="s">
        <v>51</v>
      </c>
      <c r="I47" s="290"/>
      <c r="J47" s="64"/>
      <c r="K47" s="86">
        <v>59</v>
      </c>
      <c r="L47" s="87">
        <v>18</v>
      </c>
      <c r="M47" s="88">
        <f t="shared" si="3"/>
        <v>77</v>
      </c>
      <c r="N47" s="87">
        <v>59</v>
      </c>
      <c r="O47" s="87">
        <v>18</v>
      </c>
      <c r="P47" s="79">
        <f t="shared" si="1"/>
        <v>77</v>
      </c>
      <c r="Q47" s="125">
        <f t="shared" si="0"/>
        <v>0</v>
      </c>
    </row>
    <row r="48" spans="2:17" ht="15" customHeight="1">
      <c r="B48" s="324"/>
      <c r="C48" s="311"/>
      <c r="D48" s="293"/>
      <c r="E48" s="293"/>
      <c r="F48" s="293"/>
      <c r="G48" s="294"/>
      <c r="H48" s="290" t="s">
        <v>61</v>
      </c>
      <c r="I48" s="290"/>
      <c r="J48" s="58" t="s">
        <v>117</v>
      </c>
      <c r="K48" s="86">
        <v>158775</v>
      </c>
      <c r="L48" s="87">
        <v>21540</v>
      </c>
      <c r="M48" s="88">
        <f t="shared" si="3"/>
        <v>180315</v>
      </c>
      <c r="N48" s="87">
        <v>158746</v>
      </c>
      <c r="O48" s="87">
        <v>21531</v>
      </c>
      <c r="P48" s="79">
        <f t="shared" si="1"/>
        <v>180277</v>
      </c>
      <c r="Q48" s="125">
        <f t="shared" si="0"/>
        <v>-38</v>
      </c>
    </row>
    <row r="49" spans="2:17" ht="15" customHeight="1">
      <c r="B49" s="324"/>
      <c r="C49" s="311"/>
      <c r="D49" s="295"/>
      <c r="E49" s="295"/>
      <c r="F49" s="295"/>
      <c r="G49" s="155"/>
      <c r="H49" s="296" t="s">
        <v>58</v>
      </c>
      <c r="I49" s="296"/>
      <c r="J49" s="64" t="s">
        <v>57</v>
      </c>
      <c r="K49" s="86">
        <v>133</v>
      </c>
      <c r="L49" s="87">
        <v>11</v>
      </c>
      <c r="M49" s="88">
        <f t="shared" si="3"/>
        <v>144</v>
      </c>
      <c r="N49" s="87">
        <v>128</v>
      </c>
      <c r="O49" s="87">
        <v>10</v>
      </c>
      <c r="P49" s="79">
        <f t="shared" si="1"/>
        <v>138</v>
      </c>
      <c r="Q49" s="125">
        <f t="shared" si="0"/>
        <v>-6</v>
      </c>
    </row>
    <row r="50" spans="2:17" ht="15" customHeight="1">
      <c r="B50" s="324"/>
      <c r="C50" s="311"/>
      <c r="D50" s="291" t="s">
        <v>64</v>
      </c>
      <c r="E50" s="291"/>
      <c r="F50" s="291"/>
      <c r="G50" s="292"/>
      <c r="H50" s="290" t="s">
        <v>51</v>
      </c>
      <c r="I50" s="290"/>
      <c r="J50" s="64"/>
      <c r="K50" s="86">
        <v>157</v>
      </c>
      <c r="L50" s="87">
        <v>35</v>
      </c>
      <c r="M50" s="88">
        <f t="shared" si="3"/>
        <v>192</v>
      </c>
      <c r="N50" s="87">
        <v>115</v>
      </c>
      <c r="O50" s="87">
        <v>35</v>
      </c>
      <c r="P50" s="79">
        <f t="shared" si="1"/>
        <v>150</v>
      </c>
      <c r="Q50" s="125">
        <f t="shared" si="0"/>
        <v>-42</v>
      </c>
    </row>
    <row r="51" spans="2:17" ht="15" customHeight="1">
      <c r="B51" s="324"/>
      <c r="C51" s="311"/>
      <c r="D51" s="293"/>
      <c r="E51" s="293"/>
      <c r="F51" s="293"/>
      <c r="G51" s="294"/>
      <c r="H51" s="290" t="s">
        <v>61</v>
      </c>
      <c r="I51" s="290"/>
      <c r="J51" s="58" t="s">
        <v>86</v>
      </c>
      <c r="K51" s="86">
        <v>73726</v>
      </c>
      <c r="L51" s="87">
        <v>23531</v>
      </c>
      <c r="M51" s="88">
        <f t="shared" si="3"/>
        <v>97257</v>
      </c>
      <c r="N51" s="87">
        <v>73885</v>
      </c>
      <c r="O51" s="87">
        <v>23531</v>
      </c>
      <c r="P51" s="79">
        <f t="shared" si="1"/>
        <v>97416</v>
      </c>
      <c r="Q51" s="125">
        <f t="shared" si="0"/>
        <v>159</v>
      </c>
    </row>
    <row r="52" spans="2:17" ht="15" customHeight="1">
      <c r="B52" s="324"/>
      <c r="C52" s="311"/>
      <c r="D52" s="295"/>
      <c r="E52" s="295"/>
      <c r="F52" s="295"/>
      <c r="G52" s="155"/>
      <c r="H52" s="296" t="s">
        <v>58</v>
      </c>
      <c r="I52" s="296"/>
      <c r="J52" s="64" t="s">
        <v>57</v>
      </c>
      <c r="K52" s="86">
        <v>79</v>
      </c>
      <c r="L52" s="87">
        <v>12</v>
      </c>
      <c r="M52" s="88">
        <f t="shared" si="3"/>
        <v>91</v>
      </c>
      <c r="N52" s="87">
        <v>79</v>
      </c>
      <c r="O52" s="87">
        <v>12</v>
      </c>
      <c r="P52" s="79">
        <f t="shared" si="1"/>
        <v>91</v>
      </c>
      <c r="Q52" s="125">
        <f t="shared" si="0"/>
        <v>0</v>
      </c>
    </row>
    <row r="53" spans="2:17" ht="15" customHeight="1">
      <c r="B53" s="324"/>
      <c r="C53" s="311"/>
      <c r="D53" s="291" t="s">
        <v>65</v>
      </c>
      <c r="E53" s="291"/>
      <c r="F53" s="291"/>
      <c r="G53" s="292"/>
      <c r="H53" s="290" t="s">
        <v>51</v>
      </c>
      <c r="I53" s="290"/>
      <c r="J53" s="64"/>
      <c r="K53" s="86">
        <v>34</v>
      </c>
      <c r="L53" s="87">
        <v>7</v>
      </c>
      <c r="M53" s="88">
        <f t="shared" si="3"/>
        <v>41</v>
      </c>
      <c r="N53" s="87">
        <v>33</v>
      </c>
      <c r="O53" s="87">
        <v>7</v>
      </c>
      <c r="P53" s="79">
        <f t="shared" si="1"/>
        <v>40</v>
      </c>
      <c r="Q53" s="125">
        <f t="shared" si="0"/>
        <v>-1</v>
      </c>
    </row>
    <row r="54" spans="2:17" ht="15" customHeight="1">
      <c r="B54" s="324"/>
      <c r="C54" s="311"/>
      <c r="D54" s="293"/>
      <c r="E54" s="293"/>
      <c r="F54" s="293"/>
      <c r="G54" s="294"/>
      <c r="H54" s="290" t="s">
        <v>61</v>
      </c>
      <c r="I54" s="290"/>
      <c r="J54" s="58" t="s">
        <v>86</v>
      </c>
      <c r="K54" s="86">
        <v>28953</v>
      </c>
      <c r="L54" s="87">
        <v>5510</v>
      </c>
      <c r="M54" s="88">
        <f t="shared" si="3"/>
        <v>34463</v>
      </c>
      <c r="N54" s="87">
        <v>30388</v>
      </c>
      <c r="O54" s="87">
        <v>5510</v>
      </c>
      <c r="P54" s="79">
        <f t="shared" si="1"/>
        <v>35898</v>
      </c>
      <c r="Q54" s="125">
        <f t="shared" si="0"/>
        <v>1435</v>
      </c>
    </row>
    <row r="55" spans="2:17" ht="15" customHeight="1">
      <c r="B55" s="324"/>
      <c r="C55" s="311"/>
      <c r="D55" s="295"/>
      <c r="E55" s="295"/>
      <c r="F55" s="295"/>
      <c r="G55" s="155"/>
      <c r="H55" s="296" t="s">
        <v>58</v>
      </c>
      <c r="I55" s="296"/>
      <c r="J55" s="64" t="s">
        <v>57</v>
      </c>
      <c r="K55" s="86">
        <v>124</v>
      </c>
      <c r="L55" s="87">
        <v>16</v>
      </c>
      <c r="M55" s="88">
        <f t="shared" si="3"/>
        <v>140</v>
      </c>
      <c r="N55" s="87">
        <v>127</v>
      </c>
      <c r="O55" s="87">
        <v>16</v>
      </c>
      <c r="P55" s="79">
        <f t="shared" si="1"/>
        <v>143</v>
      </c>
      <c r="Q55" s="125">
        <f t="shared" si="0"/>
        <v>3</v>
      </c>
    </row>
    <row r="56" spans="2:17" ht="15" customHeight="1">
      <c r="B56" s="324"/>
      <c r="C56" s="311"/>
      <c r="D56" s="302" t="s">
        <v>162</v>
      </c>
      <c r="E56" s="302" t="s">
        <v>163</v>
      </c>
      <c r="F56" s="297" t="s">
        <v>121</v>
      </c>
      <c r="G56" s="292"/>
      <c r="H56" s="290" t="s">
        <v>51</v>
      </c>
      <c r="I56" s="290"/>
      <c r="J56" s="64"/>
      <c r="K56" s="90" t="s">
        <v>245</v>
      </c>
      <c r="L56" s="91" t="s">
        <v>245</v>
      </c>
      <c r="M56" s="88">
        <f t="shared" si="3"/>
        <v>0</v>
      </c>
      <c r="N56" s="91">
        <v>0</v>
      </c>
      <c r="O56" s="91">
        <v>0</v>
      </c>
      <c r="P56" s="79">
        <f t="shared" si="1"/>
        <v>0</v>
      </c>
      <c r="Q56" s="125">
        <f t="shared" si="0"/>
        <v>0</v>
      </c>
    </row>
    <row r="57" spans="2:17" ht="15" customHeight="1">
      <c r="B57" s="324"/>
      <c r="C57" s="311"/>
      <c r="D57" s="303"/>
      <c r="E57" s="303"/>
      <c r="F57" s="298"/>
      <c r="G57" s="294"/>
      <c r="H57" s="290" t="s">
        <v>20</v>
      </c>
      <c r="I57" s="290"/>
      <c r="J57" s="58" t="s">
        <v>86</v>
      </c>
      <c r="K57" s="90" t="s">
        <v>245</v>
      </c>
      <c r="L57" s="91" t="s">
        <v>245</v>
      </c>
      <c r="M57" s="88">
        <f t="shared" si="3"/>
        <v>0</v>
      </c>
      <c r="N57" s="91">
        <v>0</v>
      </c>
      <c r="O57" s="91">
        <v>0</v>
      </c>
      <c r="P57" s="79">
        <f t="shared" si="1"/>
        <v>0</v>
      </c>
      <c r="Q57" s="125">
        <f t="shared" si="0"/>
        <v>0</v>
      </c>
    </row>
    <row r="58" spans="2:17" ht="15" customHeight="1">
      <c r="B58" s="324"/>
      <c r="C58" s="311"/>
      <c r="D58" s="303"/>
      <c r="E58" s="303"/>
      <c r="F58" s="156"/>
      <c r="G58" s="155"/>
      <c r="H58" s="296" t="s">
        <v>58</v>
      </c>
      <c r="I58" s="296"/>
      <c r="J58" s="64" t="s">
        <v>57</v>
      </c>
      <c r="K58" s="90" t="s">
        <v>245</v>
      </c>
      <c r="L58" s="91" t="s">
        <v>245</v>
      </c>
      <c r="M58" s="88">
        <f t="shared" si="3"/>
        <v>0</v>
      </c>
      <c r="N58" s="91">
        <v>0</v>
      </c>
      <c r="O58" s="91">
        <v>0</v>
      </c>
      <c r="P58" s="79">
        <f t="shared" si="1"/>
        <v>0</v>
      </c>
      <c r="Q58" s="125">
        <f t="shared" si="0"/>
        <v>0</v>
      </c>
    </row>
    <row r="59" spans="2:17" ht="15" customHeight="1">
      <c r="B59" s="324"/>
      <c r="C59" s="311"/>
      <c r="D59" s="303"/>
      <c r="E59" s="303"/>
      <c r="F59" s="297" t="s">
        <v>122</v>
      </c>
      <c r="G59" s="292"/>
      <c r="H59" s="290" t="s">
        <v>51</v>
      </c>
      <c r="I59" s="290"/>
      <c r="J59" s="64"/>
      <c r="K59" s="90" t="s">
        <v>245</v>
      </c>
      <c r="L59" s="91" t="s">
        <v>245</v>
      </c>
      <c r="M59" s="88">
        <f t="shared" si="3"/>
        <v>0</v>
      </c>
      <c r="N59" s="91">
        <v>0</v>
      </c>
      <c r="O59" s="91">
        <v>0</v>
      </c>
      <c r="P59" s="79">
        <f t="shared" si="1"/>
        <v>0</v>
      </c>
      <c r="Q59" s="125">
        <f t="shared" si="0"/>
        <v>0</v>
      </c>
    </row>
    <row r="60" spans="2:17" ht="15" customHeight="1">
      <c r="B60" s="324"/>
      <c r="C60" s="311"/>
      <c r="D60" s="303"/>
      <c r="E60" s="303"/>
      <c r="F60" s="298"/>
      <c r="G60" s="294"/>
      <c r="H60" s="290" t="s">
        <v>20</v>
      </c>
      <c r="I60" s="290"/>
      <c r="J60" s="58" t="s">
        <v>86</v>
      </c>
      <c r="K60" s="90" t="s">
        <v>245</v>
      </c>
      <c r="L60" s="91" t="s">
        <v>245</v>
      </c>
      <c r="M60" s="88">
        <f t="shared" si="3"/>
        <v>0</v>
      </c>
      <c r="N60" s="91">
        <v>0</v>
      </c>
      <c r="O60" s="91">
        <v>0</v>
      </c>
      <c r="P60" s="79">
        <f t="shared" si="1"/>
        <v>0</v>
      </c>
      <c r="Q60" s="125">
        <f t="shared" si="0"/>
        <v>0</v>
      </c>
    </row>
    <row r="61" spans="2:17" ht="15" customHeight="1">
      <c r="B61" s="324"/>
      <c r="C61" s="311"/>
      <c r="D61" s="303"/>
      <c r="E61" s="303"/>
      <c r="F61" s="156"/>
      <c r="G61" s="155"/>
      <c r="H61" s="296" t="s">
        <v>58</v>
      </c>
      <c r="I61" s="296"/>
      <c r="J61" s="64" t="s">
        <v>57</v>
      </c>
      <c r="K61" s="90" t="s">
        <v>245</v>
      </c>
      <c r="L61" s="91" t="s">
        <v>245</v>
      </c>
      <c r="M61" s="88">
        <f t="shared" si="3"/>
        <v>0</v>
      </c>
      <c r="N61" s="91">
        <v>0</v>
      </c>
      <c r="O61" s="91">
        <v>0</v>
      </c>
      <c r="P61" s="79">
        <f t="shared" si="1"/>
        <v>0</v>
      </c>
      <c r="Q61" s="125">
        <f t="shared" si="0"/>
        <v>0</v>
      </c>
    </row>
    <row r="62" spans="2:17" ht="15" customHeight="1">
      <c r="B62" s="324"/>
      <c r="C62" s="311"/>
      <c r="D62" s="303"/>
      <c r="E62" s="303"/>
      <c r="F62" s="297" t="s">
        <v>123</v>
      </c>
      <c r="G62" s="292"/>
      <c r="H62" s="290" t="s">
        <v>51</v>
      </c>
      <c r="I62" s="290"/>
      <c r="J62" s="64"/>
      <c r="K62" s="86">
        <v>2</v>
      </c>
      <c r="L62" s="91" t="s">
        <v>245</v>
      </c>
      <c r="M62" s="88">
        <f t="shared" si="3"/>
        <v>2</v>
      </c>
      <c r="N62" s="87">
        <v>2</v>
      </c>
      <c r="O62" s="91">
        <v>0</v>
      </c>
      <c r="P62" s="79">
        <f t="shared" si="1"/>
        <v>2</v>
      </c>
      <c r="Q62" s="125">
        <f t="shared" si="0"/>
        <v>0</v>
      </c>
    </row>
    <row r="63" spans="2:17" ht="15" customHeight="1">
      <c r="B63" s="324"/>
      <c r="C63" s="311"/>
      <c r="D63" s="303"/>
      <c r="E63" s="303"/>
      <c r="F63" s="298"/>
      <c r="G63" s="294"/>
      <c r="H63" s="290" t="s">
        <v>20</v>
      </c>
      <c r="I63" s="290"/>
      <c r="J63" s="58" t="s">
        <v>86</v>
      </c>
      <c r="K63" s="86">
        <v>3332</v>
      </c>
      <c r="L63" s="91" t="s">
        <v>245</v>
      </c>
      <c r="M63" s="88">
        <f t="shared" si="3"/>
        <v>3332</v>
      </c>
      <c r="N63" s="87">
        <v>3332</v>
      </c>
      <c r="O63" s="91">
        <v>0</v>
      </c>
      <c r="P63" s="79">
        <f t="shared" si="1"/>
        <v>3332</v>
      </c>
      <c r="Q63" s="125">
        <f t="shared" si="0"/>
        <v>0</v>
      </c>
    </row>
    <row r="64" spans="2:17" ht="15" customHeight="1">
      <c r="B64" s="324"/>
      <c r="C64" s="311"/>
      <c r="D64" s="303"/>
      <c r="E64" s="303"/>
      <c r="F64" s="156"/>
      <c r="G64" s="155"/>
      <c r="H64" s="296" t="s">
        <v>58</v>
      </c>
      <c r="I64" s="296"/>
      <c r="J64" s="64" t="s">
        <v>57</v>
      </c>
      <c r="K64" s="86">
        <v>5</v>
      </c>
      <c r="L64" s="91" t="s">
        <v>245</v>
      </c>
      <c r="M64" s="88">
        <f aca="true" t="shared" si="4" ref="M64:M70">SUM(K64:L64)</f>
        <v>5</v>
      </c>
      <c r="N64" s="87">
        <v>5</v>
      </c>
      <c r="O64" s="91">
        <v>0</v>
      </c>
      <c r="P64" s="79">
        <f t="shared" si="1"/>
        <v>5</v>
      </c>
      <c r="Q64" s="125">
        <f t="shared" si="0"/>
        <v>0</v>
      </c>
    </row>
    <row r="65" spans="2:17" ht="15" customHeight="1">
      <c r="B65" s="324"/>
      <c r="C65" s="311"/>
      <c r="D65" s="303"/>
      <c r="E65" s="303"/>
      <c r="F65" s="297" t="s">
        <v>124</v>
      </c>
      <c r="G65" s="292"/>
      <c r="H65" s="290" t="s">
        <v>51</v>
      </c>
      <c r="I65" s="290"/>
      <c r="J65" s="64"/>
      <c r="K65" s="90" t="s">
        <v>245</v>
      </c>
      <c r="L65" s="91" t="s">
        <v>245</v>
      </c>
      <c r="M65" s="88">
        <f t="shared" si="4"/>
        <v>0</v>
      </c>
      <c r="N65" s="91">
        <v>0</v>
      </c>
      <c r="O65" s="91">
        <v>0</v>
      </c>
      <c r="P65" s="79">
        <f t="shared" si="1"/>
        <v>0</v>
      </c>
      <c r="Q65" s="125">
        <f t="shared" si="0"/>
        <v>0</v>
      </c>
    </row>
    <row r="66" spans="2:17" ht="15" customHeight="1">
      <c r="B66" s="324"/>
      <c r="C66" s="311"/>
      <c r="D66" s="303"/>
      <c r="E66" s="303"/>
      <c r="F66" s="298"/>
      <c r="G66" s="294"/>
      <c r="H66" s="290" t="s">
        <v>20</v>
      </c>
      <c r="I66" s="290"/>
      <c r="J66" s="58" t="s">
        <v>86</v>
      </c>
      <c r="K66" s="90" t="s">
        <v>245</v>
      </c>
      <c r="L66" s="91" t="s">
        <v>245</v>
      </c>
      <c r="M66" s="88">
        <f t="shared" si="4"/>
        <v>0</v>
      </c>
      <c r="N66" s="91">
        <v>0</v>
      </c>
      <c r="O66" s="91">
        <v>0</v>
      </c>
      <c r="P66" s="79">
        <f t="shared" si="1"/>
        <v>0</v>
      </c>
      <c r="Q66" s="125">
        <f t="shared" si="0"/>
        <v>0</v>
      </c>
    </row>
    <row r="67" spans="2:17" ht="15" customHeight="1">
      <c r="B67" s="324"/>
      <c r="C67" s="311"/>
      <c r="D67" s="303"/>
      <c r="E67" s="303"/>
      <c r="F67" s="156"/>
      <c r="G67" s="155"/>
      <c r="H67" s="296" t="s">
        <v>58</v>
      </c>
      <c r="I67" s="296"/>
      <c r="J67" s="64" t="s">
        <v>57</v>
      </c>
      <c r="K67" s="90" t="s">
        <v>245</v>
      </c>
      <c r="L67" s="91" t="s">
        <v>245</v>
      </c>
      <c r="M67" s="88">
        <f t="shared" si="4"/>
        <v>0</v>
      </c>
      <c r="N67" s="91">
        <v>0</v>
      </c>
      <c r="O67" s="91">
        <v>0</v>
      </c>
      <c r="P67" s="79">
        <f t="shared" si="1"/>
        <v>0</v>
      </c>
      <c r="Q67" s="125">
        <f t="shared" si="0"/>
        <v>0</v>
      </c>
    </row>
    <row r="68" spans="2:17" ht="15" customHeight="1">
      <c r="B68" s="324"/>
      <c r="C68" s="311"/>
      <c r="D68" s="303"/>
      <c r="E68" s="303"/>
      <c r="F68" s="297" t="s">
        <v>125</v>
      </c>
      <c r="G68" s="292"/>
      <c r="H68" s="290" t="s">
        <v>51</v>
      </c>
      <c r="I68" s="290"/>
      <c r="J68" s="64"/>
      <c r="K68" s="86">
        <v>2</v>
      </c>
      <c r="L68" s="91" t="s">
        <v>245</v>
      </c>
      <c r="M68" s="88">
        <f t="shared" si="4"/>
        <v>2</v>
      </c>
      <c r="N68" s="87">
        <v>3</v>
      </c>
      <c r="O68" s="91">
        <v>0</v>
      </c>
      <c r="P68" s="88">
        <f>SUM(N68:O68)</f>
        <v>3</v>
      </c>
      <c r="Q68" s="125">
        <f t="shared" si="0"/>
        <v>1</v>
      </c>
    </row>
    <row r="69" spans="2:17" ht="15" customHeight="1">
      <c r="B69" s="324"/>
      <c r="C69" s="311"/>
      <c r="D69" s="303"/>
      <c r="E69" s="303"/>
      <c r="F69" s="298"/>
      <c r="G69" s="294"/>
      <c r="H69" s="290" t="s">
        <v>20</v>
      </c>
      <c r="I69" s="290"/>
      <c r="J69" s="58" t="s">
        <v>86</v>
      </c>
      <c r="K69" s="86">
        <v>2590</v>
      </c>
      <c r="L69" s="91" t="s">
        <v>245</v>
      </c>
      <c r="M69" s="88">
        <f t="shared" si="4"/>
        <v>2590</v>
      </c>
      <c r="N69" s="87">
        <v>3451</v>
      </c>
      <c r="O69" s="91">
        <v>0</v>
      </c>
      <c r="P69" s="88">
        <f>SUM(N69:O69)</f>
        <v>3451</v>
      </c>
      <c r="Q69" s="125">
        <f t="shared" si="0"/>
        <v>861</v>
      </c>
    </row>
    <row r="70" spans="2:17" ht="15" customHeight="1" thickBot="1">
      <c r="B70" s="325"/>
      <c r="C70" s="312"/>
      <c r="D70" s="304"/>
      <c r="E70" s="304"/>
      <c r="F70" s="305"/>
      <c r="G70" s="306"/>
      <c r="H70" s="301" t="s">
        <v>58</v>
      </c>
      <c r="I70" s="301"/>
      <c r="J70" s="66" t="s">
        <v>57</v>
      </c>
      <c r="K70" s="109">
        <v>1</v>
      </c>
      <c r="L70" s="93" t="s">
        <v>245</v>
      </c>
      <c r="M70" s="94">
        <f t="shared" si="4"/>
        <v>1</v>
      </c>
      <c r="N70" s="110">
        <v>5</v>
      </c>
      <c r="O70" s="93">
        <v>0</v>
      </c>
      <c r="P70" s="94">
        <f>SUM(N70:O70)</f>
        <v>5</v>
      </c>
      <c r="Q70" s="125">
        <f>P70-M70</f>
        <v>4</v>
      </c>
    </row>
    <row r="71" spans="3:10" ht="12">
      <c r="C71" s="22"/>
      <c r="D71" s="22"/>
      <c r="E71" s="22"/>
      <c r="F71" s="22"/>
      <c r="G71" s="23"/>
      <c r="H71" s="23"/>
      <c r="I71" s="23"/>
      <c r="J71" s="24"/>
    </row>
    <row r="72" spans="3:9" ht="12">
      <c r="C72" s="25"/>
      <c r="D72" s="25"/>
      <c r="E72" s="25"/>
      <c r="F72" s="25"/>
      <c r="G72" s="23"/>
      <c r="H72" s="26"/>
      <c r="I72" s="26"/>
    </row>
    <row r="73" spans="3:9" ht="12">
      <c r="C73" s="25"/>
      <c r="D73" s="25"/>
      <c r="E73" s="25"/>
      <c r="F73" s="25"/>
      <c r="G73" s="23"/>
      <c r="H73" s="26"/>
      <c r="I73" s="26"/>
    </row>
    <row r="74" spans="3:9" ht="12">
      <c r="C74" s="25"/>
      <c r="D74" s="25"/>
      <c r="E74" s="25"/>
      <c r="F74" s="25"/>
      <c r="G74" s="23"/>
      <c r="H74" s="26"/>
      <c r="I74" s="26"/>
    </row>
    <row r="75" spans="3:9" ht="12">
      <c r="C75" s="25"/>
      <c r="D75" s="25"/>
      <c r="E75" s="25"/>
      <c r="F75" s="25"/>
      <c r="G75" s="23"/>
      <c r="H75" s="26"/>
      <c r="I75" s="26"/>
    </row>
    <row r="76" spans="3:9" ht="12">
      <c r="C76" s="25"/>
      <c r="D76" s="25"/>
      <c r="E76" s="25"/>
      <c r="F76" s="25"/>
      <c r="G76" s="23"/>
      <c r="H76" s="26"/>
      <c r="I76" s="26"/>
    </row>
    <row r="77" spans="3:9" ht="12">
      <c r="C77" s="25"/>
      <c r="D77" s="25"/>
      <c r="E77" s="25"/>
      <c r="F77" s="25"/>
      <c r="G77" s="23"/>
      <c r="H77" s="26"/>
      <c r="I77" s="26"/>
    </row>
    <row r="78" spans="3:9" ht="12">
      <c r="C78" s="25"/>
      <c r="D78" s="25"/>
      <c r="E78" s="25"/>
      <c r="F78" s="25"/>
      <c r="G78" s="23"/>
      <c r="H78" s="26"/>
      <c r="I78" s="26"/>
    </row>
    <row r="79" spans="3:9" ht="12">
      <c r="C79" s="25"/>
      <c r="D79" s="25"/>
      <c r="E79" s="25"/>
      <c r="F79" s="25"/>
      <c r="G79" s="23"/>
      <c r="H79" s="26"/>
      <c r="I79" s="26"/>
    </row>
    <row r="80" spans="3:9" ht="12">
      <c r="C80" s="25"/>
      <c r="D80" s="25"/>
      <c r="E80" s="25"/>
      <c r="F80" s="25"/>
      <c r="G80" s="23"/>
      <c r="H80" s="26"/>
      <c r="I80" s="26"/>
    </row>
    <row r="81" spans="3:9" ht="12">
      <c r="C81" s="25"/>
      <c r="D81" s="25"/>
      <c r="E81" s="25"/>
      <c r="F81" s="25"/>
      <c r="G81" s="23"/>
      <c r="H81" s="26"/>
      <c r="I81" s="26"/>
    </row>
    <row r="82" spans="3:9" ht="12">
      <c r="C82" s="25"/>
      <c r="D82" s="25"/>
      <c r="E82" s="25"/>
      <c r="F82" s="25"/>
      <c r="G82" s="23"/>
      <c r="H82" s="26"/>
      <c r="I82" s="26"/>
    </row>
    <row r="83" spans="3:9" ht="12">
      <c r="C83" s="25"/>
      <c r="D83" s="25"/>
      <c r="E83" s="25"/>
      <c r="F83" s="25"/>
      <c r="G83" s="23"/>
      <c r="H83" s="26"/>
      <c r="I83" s="26"/>
    </row>
    <row r="84" spans="3:9" ht="12">
      <c r="C84" s="25"/>
      <c r="D84" s="25"/>
      <c r="E84" s="25"/>
      <c r="F84" s="25"/>
      <c r="G84" s="23"/>
      <c r="H84" s="26"/>
      <c r="I84" s="26"/>
    </row>
    <row r="85" spans="3:9" ht="12">
      <c r="C85" s="25"/>
      <c r="D85" s="25"/>
      <c r="E85" s="25"/>
      <c r="F85" s="25"/>
      <c r="G85" s="23"/>
      <c r="H85" s="26"/>
      <c r="I85" s="26"/>
    </row>
    <row r="86" spans="3:9" ht="12">
      <c r="C86" s="25"/>
      <c r="D86" s="25"/>
      <c r="E86" s="25"/>
      <c r="F86" s="25"/>
      <c r="G86" s="23"/>
      <c r="H86" s="26"/>
      <c r="I86" s="26"/>
    </row>
    <row r="87" spans="3:9" ht="12">
      <c r="C87" s="25"/>
      <c r="D87" s="25"/>
      <c r="E87" s="25"/>
      <c r="F87" s="25"/>
      <c r="G87" s="23"/>
      <c r="H87" s="26"/>
      <c r="I87" s="26"/>
    </row>
    <row r="88" spans="3:9" ht="12">
      <c r="C88" s="25"/>
      <c r="D88" s="25"/>
      <c r="E88" s="25"/>
      <c r="F88" s="25"/>
      <c r="G88" s="23"/>
      <c r="H88" s="26"/>
      <c r="I88" s="26"/>
    </row>
    <row r="89" spans="3:9" ht="12">
      <c r="C89" s="25"/>
      <c r="D89" s="25"/>
      <c r="E89" s="25"/>
      <c r="F89" s="25"/>
      <c r="G89" s="23"/>
      <c r="H89" s="26"/>
      <c r="I89" s="26"/>
    </row>
    <row r="90" spans="3:9" ht="12">
      <c r="C90" s="25"/>
      <c r="D90" s="25"/>
      <c r="E90" s="25"/>
      <c r="F90" s="25"/>
      <c r="G90" s="23"/>
      <c r="H90" s="26"/>
      <c r="I90" s="26"/>
    </row>
    <row r="91" spans="3:9" ht="12">
      <c r="C91" s="25"/>
      <c r="D91" s="25"/>
      <c r="E91" s="25"/>
      <c r="F91" s="25"/>
      <c r="G91" s="23"/>
      <c r="H91" s="26"/>
      <c r="I91" s="26"/>
    </row>
    <row r="92" spans="3:9" ht="12">
      <c r="C92" s="25"/>
      <c r="D92" s="25"/>
      <c r="E92" s="25"/>
      <c r="F92" s="25"/>
      <c r="G92" s="23"/>
      <c r="H92" s="26"/>
      <c r="I92" s="26"/>
    </row>
    <row r="93" spans="3:9" ht="12">
      <c r="C93" s="25"/>
      <c r="D93" s="25"/>
      <c r="E93" s="25"/>
      <c r="F93" s="25"/>
      <c r="G93" s="23"/>
      <c r="H93" s="26"/>
      <c r="I93" s="26"/>
    </row>
    <row r="94" spans="3:9" ht="12">
      <c r="C94" s="25"/>
      <c r="D94" s="25"/>
      <c r="E94" s="25"/>
      <c r="F94" s="25"/>
      <c r="G94" s="23"/>
      <c r="H94" s="26"/>
      <c r="I94" s="26"/>
    </row>
    <row r="95" spans="3:9" ht="12">
      <c r="C95" s="25"/>
      <c r="D95" s="25"/>
      <c r="E95" s="25"/>
      <c r="F95" s="25"/>
      <c r="G95" s="23"/>
      <c r="H95" s="26"/>
      <c r="I95" s="26"/>
    </row>
    <row r="96" spans="3:9" ht="12">
      <c r="C96" s="25"/>
      <c r="D96" s="25"/>
      <c r="E96" s="25"/>
      <c r="F96" s="25"/>
      <c r="G96" s="23"/>
      <c r="H96" s="26"/>
      <c r="I96" s="26"/>
    </row>
    <row r="97" spans="3:9" ht="12">
      <c r="C97" s="25"/>
      <c r="D97" s="25"/>
      <c r="E97" s="25"/>
      <c r="F97" s="25"/>
      <c r="G97" s="23"/>
      <c r="H97" s="26"/>
      <c r="I97" s="26"/>
    </row>
    <row r="98" spans="3:9" ht="12">
      <c r="C98" s="25"/>
      <c r="D98" s="25"/>
      <c r="E98" s="25"/>
      <c r="F98" s="25"/>
      <c r="G98" s="23"/>
      <c r="H98" s="26"/>
      <c r="I98" s="26"/>
    </row>
    <row r="99" spans="3:9" ht="12">
      <c r="C99" s="25"/>
      <c r="D99" s="25"/>
      <c r="E99" s="25"/>
      <c r="F99" s="25"/>
      <c r="G99" s="23"/>
      <c r="H99" s="26"/>
      <c r="I99" s="26"/>
    </row>
    <row r="100" spans="3:9" ht="12">
      <c r="C100" s="25"/>
      <c r="D100" s="25"/>
      <c r="E100" s="25"/>
      <c r="F100" s="25"/>
      <c r="G100" s="23"/>
      <c r="H100" s="26"/>
      <c r="I100" s="26"/>
    </row>
    <row r="101" spans="3:9" ht="12">
      <c r="C101" s="25"/>
      <c r="D101" s="25"/>
      <c r="E101" s="25"/>
      <c r="F101" s="25"/>
      <c r="G101" s="23"/>
      <c r="H101" s="26"/>
      <c r="I101" s="26"/>
    </row>
    <row r="102" spans="3:9" ht="12">
      <c r="C102" s="25"/>
      <c r="D102" s="25"/>
      <c r="E102" s="25"/>
      <c r="F102" s="25"/>
      <c r="G102" s="23"/>
      <c r="H102" s="26"/>
      <c r="I102" s="26"/>
    </row>
    <row r="103" spans="3:9" ht="12">
      <c r="C103" s="25"/>
      <c r="D103" s="25"/>
      <c r="E103" s="25"/>
      <c r="F103" s="25"/>
      <c r="G103" s="23"/>
      <c r="H103" s="26"/>
      <c r="I103" s="26"/>
    </row>
    <row r="104" spans="3:9" ht="12">
      <c r="C104" s="25"/>
      <c r="D104" s="25"/>
      <c r="E104" s="25"/>
      <c r="F104" s="25"/>
      <c r="G104" s="23"/>
      <c r="H104" s="26"/>
      <c r="I104" s="26"/>
    </row>
    <row r="105" spans="3:9" ht="12">
      <c r="C105" s="25"/>
      <c r="D105" s="25"/>
      <c r="E105" s="25"/>
      <c r="F105" s="25"/>
      <c r="G105" s="23"/>
      <c r="H105" s="26"/>
      <c r="I105" s="26"/>
    </row>
    <row r="106" spans="3:9" ht="12">
      <c r="C106" s="25"/>
      <c r="D106" s="25"/>
      <c r="E106" s="25"/>
      <c r="F106" s="25"/>
      <c r="G106" s="23"/>
      <c r="H106" s="26"/>
      <c r="I106" s="26"/>
    </row>
    <row r="107" spans="3:9" ht="12">
      <c r="C107" s="25"/>
      <c r="D107" s="25"/>
      <c r="E107" s="25"/>
      <c r="F107" s="25"/>
      <c r="G107" s="23"/>
      <c r="H107" s="26"/>
      <c r="I107" s="26"/>
    </row>
    <row r="108" spans="3:9" ht="12">
      <c r="C108" s="25"/>
      <c r="D108" s="25"/>
      <c r="E108" s="25"/>
      <c r="F108" s="25"/>
      <c r="G108" s="23"/>
      <c r="H108" s="26"/>
      <c r="I108" s="26"/>
    </row>
    <row r="109" spans="3:9" ht="12">
      <c r="C109" s="25"/>
      <c r="D109" s="25"/>
      <c r="E109" s="25"/>
      <c r="F109" s="25"/>
      <c r="G109" s="23"/>
      <c r="H109" s="26"/>
      <c r="I109" s="26"/>
    </row>
    <row r="110" spans="3:9" ht="12">
      <c r="C110" s="25"/>
      <c r="D110" s="25"/>
      <c r="E110" s="25"/>
      <c r="F110" s="25"/>
      <c r="G110" s="23"/>
      <c r="H110" s="26"/>
      <c r="I110" s="26"/>
    </row>
    <row r="111" spans="3:9" ht="12">
      <c r="C111" s="25"/>
      <c r="D111" s="25"/>
      <c r="E111" s="25"/>
      <c r="F111" s="25"/>
      <c r="G111" s="23"/>
      <c r="H111" s="26"/>
      <c r="I111" s="26"/>
    </row>
    <row r="112" spans="3:7" ht="12">
      <c r="C112" s="25"/>
      <c r="D112" s="25"/>
      <c r="E112" s="25"/>
      <c r="F112" s="25"/>
      <c r="G112" s="23"/>
    </row>
    <row r="113" spans="3:7" ht="12">
      <c r="C113" s="25"/>
      <c r="D113" s="25"/>
      <c r="E113" s="25"/>
      <c r="F113" s="25"/>
      <c r="G113" s="23"/>
    </row>
    <row r="114" spans="3:7" ht="12">
      <c r="C114" s="25"/>
      <c r="D114" s="25"/>
      <c r="E114" s="25"/>
      <c r="F114" s="25"/>
      <c r="G114" s="23"/>
    </row>
    <row r="115" spans="3:7" ht="12">
      <c r="C115" s="25"/>
      <c r="D115" s="25"/>
      <c r="E115" s="25"/>
      <c r="F115" s="25"/>
      <c r="G115" s="23"/>
    </row>
    <row r="116" spans="3:7" ht="12">
      <c r="C116" s="25"/>
      <c r="D116" s="25"/>
      <c r="E116" s="25"/>
      <c r="F116" s="25"/>
      <c r="G116" s="23"/>
    </row>
    <row r="117" spans="3:7" ht="12">
      <c r="C117" s="25"/>
      <c r="D117" s="25"/>
      <c r="E117" s="25"/>
      <c r="F117" s="25"/>
      <c r="G117" s="23"/>
    </row>
    <row r="118" spans="3:7" ht="12">
      <c r="C118" s="25"/>
      <c r="D118" s="25"/>
      <c r="E118" s="25"/>
      <c r="F118" s="25"/>
      <c r="G118" s="23"/>
    </row>
    <row r="119" spans="3:7" ht="12">
      <c r="C119" s="25"/>
      <c r="D119" s="25"/>
      <c r="E119" s="25"/>
      <c r="F119" s="25"/>
      <c r="G119" s="23"/>
    </row>
    <row r="120" spans="3:7" ht="12">
      <c r="C120" s="25"/>
      <c r="D120" s="25"/>
      <c r="E120" s="25"/>
      <c r="F120" s="25"/>
      <c r="G120" s="23"/>
    </row>
    <row r="121" spans="3:7" ht="12">
      <c r="C121" s="25"/>
      <c r="D121" s="25"/>
      <c r="E121" s="25"/>
      <c r="F121" s="25"/>
      <c r="G121" s="23"/>
    </row>
    <row r="122" spans="3:7" ht="12">
      <c r="C122" s="25"/>
      <c r="D122" s="25"/>
      <c r="E122" s="25"/>
      <c r="F122" s="25"/>
      <c r="G122" s="23"/>
    </row>
    <row r="123" spans="3:7" ht="12">
      <c r="C123" s="25"/>
      <c r="D123" s="25"/>
      <c r="E123" s="25"/>
      <c r="F123" s="25"/>
      <c r="G123" s="23"/>
    </row>
    <row r="124" spans="3:7" ht="12">
      <c r="C124" s="25"/>
      <c r="D124" s="25"/>
      <c r="E124" s="25"/>
      <c r="F124" s="25"/>
      <c r="G124" s="23"/>
    </row>
    <row r="125" spans="3:7" ht="12">
      <c r="C125" s="25"/>
      <c r="D125" s="25"/>
      <c r="E125" s="25"/>
      <c r="F125" s="25"/>
      <c r="G125" s="23"/>
    </row>
    <row r="126" spans="3:7" ht="12">
      <c r="C126" s="25"/>
      <c r="D126" s="25"/>
      <c r="E126" s="25"/>
      <c r="F126" s="25"/>
      <c r="G126" s="23"/>
    </row>
    <row r="127" spans="3:7" ht="12">
      <c r="C127" s="25"/>
      <c r="D127" s="25"/>
      <c r="E127" s="25"/>
      <c r="F127" s="25"/>
      <c r="G127" s="23"/>
    </row>
    <row r="128" spans="3:7" ht="12">
      <c r="C128" s="25"/>
      <c r="D128" s="25"/>
      <c r="E128" s="25"/>
      <c r="F128" s="25"/>
      <c r="G128" s="23"/>
    </row>
    <row r="129" spans="3:7" ht="12">
      <c r="C129" s="25"/>
      <c r="D129" s="25"/>
      <c r="E129" s="25"/>
      <c r="F129" s="25"/>
      <c r="G129" s="23"/>
    </row>
    <row r="130" spans="3:7" ht="12">
      <c r="C130" s="25"/>
      <c r="D130" s="25"/>
      <c r="E130" s="25"/>
      <c r="F130" s="25"/>
      <c r="G130" s="23"/>
    </row>
    <row r="131" spans="3:7" ht="12">
      <c r="C131" s="25"/>
      <c r="D131" s="25"/>
      <c r="E131" s="25"/>
      <c r="F131" s="25"/>
      <c r="G131" s="23"/>
    </row>
    <row r="132" spans="3:7" ht="12">
      <c r="C132" s="25"/>
      <c r="D132" s="25"/>
      <c r="E132" s="25"/>
      <c r="F132" s="25"/>
      <c r="G132" s="23"/>
    </row>
    <row r="133" spans="3:7" ht="12">
      <c r="C133" s="25"/>
      <c r="D133" s="25"/>
      <c r="E133" s="25"/>
      <c r="F133" s="25"/>
      <c r="G133" s="23"/>
    </row>
    <row r="134" spans="3:7" ht="12">
      <c r="C134" s="25"/>
      <c r="D134" s="25"/>
      <c r="E134" s="25"/>
      <c r="F134" s="25"/>
      <c r="G134" s="23"/>
    </row>
    <row r="135" spans="3:7" ht="12">
      <c r="C135" s="25"/>
      <c r="D135" s="25"/>
      <c r="E135" s="25"/>
      <c r="F135" s="25"/>
      <c r="G135" s="23"/>
    </row>
    <row r="136" spans="3:7" ht="12">
      <c r="C136" s="25"/>
      <c r="D136" s="25"/>
      <c r="E136" s="25"/>
      <c r="F136" s="25"/>
      <c r="G136" s="23"/>
    </row>
    <row r="137" spans="3:7" ht="12">
      <c r="C137" s="25"/>
      <c r="D137" s="25"/>
      <c r="E137" s="25"/>
      <c r="F137" s="25"/>
      <c r="G137" s="23"/>
    </row>
    <row r="138" spans="3:7" ht="12">
      <c r="C138" s="25"/>
      <c r="D138" s="25"/>
      <c r="E138" s="25"/>
      <c r="F138" s="25"/>
      <c r="G138" s="23"/>
    </row>
    <row r="139" spans="3:7" ht="12">
      <c r="C139" s="25"/>
      <c r="D139" s="25"/>
      <c r="E139" s="25"/>
      <c r="F139" s="25"/>
      <c r="G139" s="23"/>
    </row>
    <row r="140" spans="3:7" ht="12">
      <c r="C140" s="25"/>
      <c r="D140" s="25"/>
      <c r="E140" s="25"/>
      <c r="F140" s="25"/>
      <c r="G140" s="23"/>
    </row>
    <row r="141" spans="3:7" ht="12">
      <c r="C141" s="25"/>
      <c r="D141" s="25"/>
      <c r="E141" s="25"/>
      <c r="F141" s="25"/>
      <c r="G141" s="23"/>
    </row>
    <row r="142" spans="3:7" ht="12">
      <c r="C142" s="25"/>
      <c r="D142" s="25"/>
      <c r="E142" s="25"/>
      <c r="F142" s="25"/>
      <c r="G142" s="23"/>
    </row>
    <row r="143" spans="3:7" ht="12">
      <c r="C143" s="25"/>
      <c r="D143" s="25"/>
      <c r="E143" s="25"/>
      <c r="F143" s="25"/>
      <c r="G143" s="23"/>
    </row>
    <row r="144" spans="3:7" ht="12">
      <c r="C144" s="25"/>
      <c r="D144" s="25"/>
      <c r="E144" s="25"/>
      <c r="F144" s="25"/>
      <c r="G144" s="23"/>
    </row>
    <row r="145" spans="3:7" ht="12">
      <c r="C145" s="25"/>
      <c r="D145" s="25"/>
      <c r="E145" s="25"/>
      <c r="F145" s="25"/>
      <c r="G145" s="23"/>
    </row>
  </sheetData>
  <sheetProtection/>
  <mergeCells count="113"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80" r:id="rId1"/>
  <headerFooter alignWithMargins="0">
    <oddFooter>&amp;C&amp;"ＭＳ 明朝,標準"　&amp;12-3-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61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3.5"/>
  <cols>
    <col min="1" max="1" width="0.875" style="11" customWidth="1"/>
    <col min="2" max="4" width="3.125" style="15" customWidth="1"/>
    <col min="5" max="8" width="2.50390625" style="15" customWidth="1"/>
    <col min="9" max="9" width="16.50390625" style="15" customWidth="1"/>
    <col min="10" max="10" width="4.125" style="15" customWidth="1"/>
    <col min="11" max="16" width="10.125" style="15" customWidth="1"/>
    <col min="17" max="17" width="10.25390625" style="11" bestFit="1" customWidth="1"/>
    <col min="18" max="16384" width="9.00390625" style="11" customWidth="1"/>
  </cols>
  <sheetData>
    <row r="1" ht="14.25">
      <c r="B1" s="5" t="s">
        <v>156</v>
      </c>
    </row>
    <row r="2" ht="12.75" thickBot="1"/>
    <row r="3" spans="2:16" s="8" customFormat="1" ht="15" customHeight="1">
      <c r="B3" s="282" t="s">
        <v>145</v>
      </c>
      <c r="C3" s="283"/>
      <c r="D3" s="283"/>
      <c r="E3" s="283"/>
      <c r="F3" s="283"/>
      <c r="G3" s="283"/>
      <c r="H3" s="283"/>
      <c r="I3" s="283"/>
      <c r="J3" s="283"/>
      <c r="K3" s="205" t="s">
        <v>233</v>
      </c>
      <c r="L3" s="176"/>
      <c r="M3" s="177"/>
      <c r="N3" s="175" t="s">
        <v>257</v>
      </c>
      <c r="O3" s="176"/>
      <c r="P3" s="177"/>
    </row>
    <row r="4" spans="2:16" s="8" customFormat="1" ht="15" customHeight="1" thickBot="1">
      <c r="B4" s="352"/>
      <c r="C4" s="353"/>
      <c r="D4" s="353"/>
      <c r="E4" s="353"/>
      <c r="F4" s="353"/>
      <c r="G4" s="353"/>
      <c r="H4" s="353"/>
      <c r="I4" s="353"/>
      <c r="J4" s="353"/>
      <c r="K4" s="62" t="s">
        <v>128</v>
      </c>
      <c r="L4" s="57" t="s">
        <v>59</v>
      </c>
      <c r="M4" s="63" t="s">
        <v>60</v>
      </c>
      <c r="N4" s="57" t="s">
        <v>128</v>
      </c>
      <c r="O4" s="57" t="s">
        <v>59</v>
      </c>
      <c r="P4" s="63" t="s">
        <v>60</v>
      </c>
    </row>
    <row r="5" spans="2:17" s="8" customFormat="1" ht="15" customHeight="1">
      <c r="B5" s="354" t="s">
        <v>176</v>
      </c>
      <c r="C5" s="351" t="s">
        <v>50</v>
      </c>
      <c r="D5" s="361" t="s">
        <v>107</v>
      </c>
      <c r="E5" s="333" t="s">
        <v>66</v>
      </c>
      <c r="F5" s="333"/>
      <c r="G5" s="333"/>
      <c r="H5" s="334"/>
      <c r="I5" s="59" t="s">
        <v>51</v>
      </c>
      <c r="J5" s="60"/>
      <c r="K5" s="113">
        <v>50</v>
      </c>
      <c r="L5" s="114">
        <v>19</v>
      </c>
      <c r="M5" s="115">
        <f>SUM(K5:L5)</f>
        <v>69</v>
      </c>
      <c r="N5" s="114">
        <v>60</v>
      </c>
      <c r="O5" s="114">
        <v>19</v>
      </c>
      <c r="P5" s="115">
        <f>SUM(N5:O5)</f>
        <v>79</v>
      </c>
      <c r="Q5" s="125">
        <f>P5-M5</f>
        <v>10</v>
      </c>
    </row>
    <row r="6" spans="2:17" s="8" customFormat="1" ht="15" customHeight="1">
      <c r="B6" s="354"/>
      <c r="C6" s="351"/>
      <c r="D6" s="362"/>
      <c r="E6" s="333"/>
      <c r="F6" s="333"/>
      <c r="G6" s="333"/>
      <c r="H6" s="334"/>
      <c r="I6" s="16" t="s">
        <v>61</v>
      </c>
      <c r="J6" s="58" t="s">
        <v>86</v>
      </c>
      <c r="K6" s="86">
        <v>115379</v>
      </c>
      <c r="L6" s="87">
        <v>30130</v>
      </c>
      <c r="M6" s="88">
        <f aca="true" t="shared" si="0" ref="M6:M61">SUM(K6:L6)</f>
        <v>145509</v>
      </c>
      <c r="N6" s="87">
        <v>121732</v>
      </c>
      <c r="O6" s="87">
        <v>30130</v>
      </c>
      <c r="P6" s="88">
        <f aca="true" t="shared" si="1" ref="P6:P61">SUM(N6:O6)</f>
        <v>151862</v>
      </c>
      <c r="Q6" s="125">
        <f aca="true" t="shared" si="2" ref="Q6:Q31">P6-M6</f>
        <v>6353</v>
      </c>
    </row>
    <row r="7" spans="2:17" s="8" customFormat="1" ht="15" customHeight="1">
      <c r="B7" s="354"/>
      <c r="C7" s="351"/>
      <c r="D7" s="362"/>
      <c r="E7" s="335"/>
      <c r="F7" s="335"/>
      <c r="G7" s="335"/>
      <c r="H7" s="336"/>
      <c r="I7" s="16" t="s">
        <v>58</v>
      </c>
      <c r="J7" s="64" t="s">
        <v>57</v>
      </c>
      <c r="K7" s="86">
        <v>100</v>
      </c>
      <c r="L7" s="87">
        <v>16</v>
      </c>
      <c r="M7" s="88">
        <f t="shared" si="0"/>
        <v>116</v>
      </c>
      <c r="N7" s="87">
        <v>87</v>
      </c>
      <c r="O7" s="87">
        <v>13</v>
      </c>
      <c r="P7" s="88">
        <f t="shared" si="1"/>
        <v>100</v>
      </c>
      <c r="Q7" s="125">
        <f t="shared" si="2"/>
        <v>-16</v>
      </c>
    </row>
    <row r="8" spans="2:17" s="8" customFormat="1" ht="15" customHeight="1">
      <c r="B8" s="354"/>
      <c r="C8" s="351"/>
      <c r="D8" s="362"/>
      <c r="E8" s="331" t="s">
        <v>108</v>
      </c>
      <c r="F8" s="331"/>
      <c r="G8" s="331"/>
      <c r="H8" s="332"/>
      <c r="I8" s="16" t="s">
        <v>51</v>
      </c>
      <c r="J8" s="64"/>
      <c r="K8" s="86">
        <v>6</v>
      </c>
      <c r="L8" s="87">
        <v>1</v>
      </c>
      <c r="M8" s="88">
        <f t="shared" si="0"/>
        <v>7</v>
      </c>
      <c r="N8" s="87">
        <v>6</v>
      </c>
      <c r="O8" s="87">
        <v>1</v>
      </c>
      <c r="P8" s="88">
        <f t="shared" si="1"/>
        <v>7</v>
      </c>
      <c r="Q8" s="125">
        <f t="shared" si="2"/>
        <v>0</v>
      </c>
    </row>
    <row r="9" spans="2:17" s="8" customFormat="1" ht="15" customHeight="1">
      <c r="B9" s="354"/>
      <c r="C9" s="351"/>
      <c r="D9" s="362"/>
      <c r="E9" s="333"/>
      <c r="F9" s="333"/>
      <c r="G9" s="333"/>
      <c r="H9" s="334"/>
      <c r="I9" s="16" t="s">
        <v>224</v>
      </c>
      <c r="J9" s="58" t="s">
        <v>86</v>
      </c>
      <c r="K9" s="86">
        <v>134882</v>
      </c>
      <c r="L9" s="87">
        <v>11927</v>
      </c>
      <c r="M9" s="88">
        <f t="shared" si="0"/>
        <v>146809</v>
      </c>
      <c r="N9" s="87">
        <v>134882</v>
      </c>
      <c r="O9" s="87">
        <v>11927</v>
      </c>
      <c r="P9" s="88">
        <f t="shared" si="1"/>
        <v>146809</v>
      </c>
      <c r="Q9" s="125">
        <f t="shared" si="2"/>
        <v>0</v>
      </c>
    </row>
    <row r="10" spans="2:17" s="8" customFormat="1" ht="15" customHeight="1">
      <c r="B10" s="354"/>
      <c r="C10" s="351"/>
      <c r="D10" s="362"/>
      <c r="E10" s="335"/>
      <c r="F10" s="335"/>
      <c r="G10" s="335"/>
      <c r="H10" s="336"/>
      <c r="I10" s="16" t="s">
        <v>58</v>
      </c>
      <c r="J10" s="64" t="s">
        <v>57</v>
      </c>
      <c r="K10" s="86">
        <v>2</v>
      </c>
      <c r="L10" s="91" t="s">
        <v>245</v>
      </c>
      <c r="M10" s="88">
        <f t="shared" si="0"/>
        <v>2</v>
      </c>
      <c r="N10" s="87">
        <v>2</v>
      </c>
      <c r="O10" s="91">
        <v>0</v>
      </c>
      <c r="P10" s="88">
        <f t="shared" si="1"/>
        <v>2</v>
      </c>
      <c r="Q10" s="125">
        <f t="shared" si="2"/>
        <v>0</v>
      </c>
    </row>
    <row r="11" spans="2:17" s="8" customFormat="1" ht="15" customHeight="1">
      <c r="B11" s="354"/>
      <c r="C11" s="351"/>
      <c r="D11" s="362"/>
      <c r="E11" s="331" t="s">
        <v>67</v>
      </c>
      <c r="F11" s="331"/>
      <c r="G11" s="331"/>
      <c r="H11" s="332"/>
      <c r="I11" s="16" t="s">
        <v>51</v>
      </c>
      <c r="J11" s="64"/>
      <c r="K11" s="86">
        <v>22</v>
      </c>
      <c r="L11" s="87">
        <v>4</v>
      </c>
      <c r="M11" s="88">
        <f t="shared" si="0"/>
        <v>26</v>
      </c>
      <c r="N11" s="87">
        <v>17</v>
      </c>
      <c r="O11" s="87">
        <v>4</v>
      </c>
      <c r="P11" s="88">
        <f t="shared" si="1"/>
        <v>21</v>
      </c>
      <c r="Q11" s="125">
        <f t="shared" si="2"/>
        <v>-5</v>
      </c>
    </row>
    <row r="12" spans="2:17" s="8" customFormat="1" ht="15" customHeight="1">
      <c r="B12" s="354"/>
      <c r="C12" s="351"/>
      <c r="D12" s="362"/>
      <c r="E12" s="333"/>
      <c r="F12" s="333"/>
      <c r="G12" s="333"/>
      <c r="H12" s="334"/>
      <c r="I12" s="16" t="s">
        <v>224</v>
      </c>
      <c r="J12" s="58" t="s">
        <v>86</v>
      </c>
      <c r="K12" s="86">
        <v>283317</v>
      </c>
      <c r="L12" s="87">
        <v>59606</v>
      </c>
      <c r="M12" s="88">
        <f t="shared" si="0"/>
        <v>342923</v>
      </c>
      <c r="N12" s="87">
        <v>226330</v>
      </c>
      <c r="O12" s="87">
        <v>59606</v>
      </c>
      <c r="P12" s="88">
        <f t="shared" si="1"/>
        <v>285936</v>
      </c>
      <c r="Q12" s="125">
        <f t="shared" si="2"/>
        <v>-56987</v>
      </c>
    </row>
    <row r="13" spans="2:17" s="8" customFormat="1" ht="15" customHeight="1">
      <c r="B13" s="354"/>
      <c r="C13" s="351"/>
      <c r="D13" s="362"/>
      <c r="E13" s="335"/>
      <c r="F13" s="335"/>
      <c r="G13" s="335"/>
      <c r="H13" s="336"/>
      <c r="I13" s="16" t="s">
        <v>58</v>
      </c>
      <c r="J13" s="64" t="s">
        <v>57</v>
      </c>
      <c r="K13" s="86">
        <v>3</v>
      </c>
      <c r="L13" s="91" t="s">
        <v>245</v>
      </c>
      <c r="M13" s="88">
        <f t="shared" si="0"/>
        <v>3</v>
      </c>
      <c r="N13" s="87">
        <v>3</v>
      </c>
      <c r="O13" s="91">
        <v>0</v>
      </c>
      <c r="P13" s="88">
        <f t="shared" si="1"/>
        <v>3</v>
      </c>
      <c r="Q13" s="125">
        <f t="shared" si="2"/>
        <v>0</v>
      </c>
    </row>
    <row r="14" spans="2:17" s="8" customFormat="1" ht="15" customHeight="1">
      <c r="B14" s="354"/>
      <c r="C14" s="351"/>
      <c r="D14" s="362"/>
      <c r="E14" s="331" t="s">
        <v>118</v>
      </c>
      <c r="F14" s="331"/>
      <c r="G14" s="331"/>
      <c r="H14" s="332"/>
      <c r="I14" s="16" t="s">
        <v>51</v>
      </c>
      <c r="J14" s="64"/>
      <c r="K14" s="86">
        <v>38</v>
      </c>
      <c r="L14" s="87">
        <v>15</v>
      </c>
      <c r="M14" s="88">
        <f t="shared" si="0"/>
        <v>53</v>
      </c>
      <c r="N14" s="87">
        <v>34</v>
      </c>
      <c r="O14" s="87">
        <v>15</v>
      </c>
      <c r="P14" s="88">
        <f t="shared" si="1"/>
        <v>49</v>
      </c>
      <c r="Q14" s="125">
        <f t="shared" si="2"/>
        <v>-4</v>
      </c>
    </row>
    <row r="15" spans="2:17" s="8" customFormat="1" ht="15" customHeight="1">
      <c r="B15" s="354"/>
      <c r="C15" s="351"/>
      <c r="D15" s="362"/>
      <c r="E15" s="333"/>
      <c r="F15" s="333"/>
      <c r="G15" s="333"/>
      <c r="H15" s="334"/>
      <c r="I15" s="16" t="s">
        <v>225</v>
      </c>
      <c r="J15" s="58" t="s">
        <v>86</v>
      </c>
      <c r="K15" s="86">
        <v>19691</v>
      </c>
      <c r="L15" s="87">
        <v>5569</v>
      </c>
      <c r="M15" s="88">
        <f t="shared" si="0"/>
        <v>25260</v>
      </c>
      <c r="N15" s="87">
        <v>19091</v>
      </c>
      <c r="O15" s="87">
        <v>5569</v>
      </c>
      <c r="P15" s="88">
        <f t="shared" si="1"/>
        <v>24660</v>
      </c>
      <c r="Q15" s="125">
        <f t="shared" si="2"/>
        <v>-600</v>
      </c>
    </row>
    <row r="16" spans="2:17" s="8" customFormat="1" ht="15" customHeight="1">
      <c r="B16" s="354"/>
      <c r="C16" s="351"/>
      <c r="D16" s="362"/>
      <c r="E16" s="335"/>
      <c r="F16" s="335"/>
      <c r="G16" s="335"/>
      <c r="H16" s="336"/>
      <c r="I16" s="16" t="s">
        <v>58</v>
      </c>
      <c r="J16" s="64" t="s">
        <v>57</v>
      </c>
      <c r="K16" s="86">
        <v>10</v>
      </c>
      <c r="L16" s="91" t="s">
        <v>245</v>
      </c>
      <c r="M16" s="88">
        <f t="shared" si="0"/>
        <v>10</v>
      </c>
      <c r="N16" s="87">
        <v>9</v>
      </c>
      <c r="O16" s="91">
        <v>0</v>
      </c>
      <c r="P16" s="88">
        <f t="shared" si="1"/>
        <v>9</v>
      </c>
      <c r="Q16" s="125">
        <f t="shared" si="2"/>
        <v>-1</v>
      </c>
    </row>
    <row r="17" spans="2:17" s="8" customFormat="1" ht="19.5" customHeight="1">
      <c r="B17" s="354"/>
      <c r="C17" s="351"/>
      <c r="D17" s="348" t="s">
        <v>177</v>
      </c>
      <c r="E17" s="337" t="s">
        <v>178</v>
      </c>
      <c r="F17" s="331"/>
      <c r="G17" s="331"/>
      <c r="H17" s="332"/>
      <c r="I17" s="17" t="s">
        <v>51</v>
      </c>
      <c r="J17" s="19"/>
      <c r="K17" s="111">
        <v>9</v>
      </c>
      <c r="L17" s="78">
        <v>2</v>
      </c>
      <c r="M17" s="79">
        <f t="shared" si="0"/>
        <v>11</v>
      </c>
      <c r="N17" s="78">
        <v>9</v>
      </c>
      <c r="O17" s="78">
        <v>2</v>
      </c>
      <c r="P17" s="79">
        <f t="shared" si="1"/>
        <v>11</v>
      </c>
      <c r="Q17" s="125">
        <f t="shared" si="2"/>
        <v>0</v>
      </c>
    </row>
    <row r="18" spans="2:17" s="8" customFormat="1" ht="19.5" customHeight="1">
      <c r="B18" s="354"/>
      <c r="C18" s="351"/>
      <c r="D18" s="349"/>
      <c r="E18" s="338"/>
      <c r="F18" s="335"/>
      <c r="G18" s="335"/>
      <c r="H18" s="336"/>
      <c r="I18" s="18" t="s">
        <v>180</v>
      </c>
      <c r="J18" s="19"/>
      <c r="K18" s="111">
        <v>2085</v>
      </c>
      <c r="L18" s="78">
        <v>97</v>
      </c>
      <c r="M18" s="79">
        <f t="shared" si="0"/>
        <v>2182</v>
      </c>
      <c r="N18" s="78">
        <v>1987</v>
      </c>
      <c r="O18" s="78">
        <v>97</v>
      </c>
      <c r="P18" s="79">
        <f t="shared" si="1"/>
        <v>2084</v>
      </c>
      <c r="Q18" s="125">
        <f t="shared" si="2"/>
        <v>-98</v>
      </c>
    </row>
    <row r="19" spans="2:17" s="8" customFormat="1" ht="19.5" customHeight="1">
      <c r="B19" s="354"/>
      <c r="C19" s="351"/>
      <c r="D19" s="349"/>
      <c r="E19" s="337" t="s">
        <v>179</v>
      </c>
      <c r="F19" s="331"/>
      <c r="G19" s="331"/>
      <c r="H19" s="332"/>
      <c r="I19" s="17" t="s">
        <v>51</v>
      </c>
      <c r="J19" s="19"/>
      <c r="K19" s="86">
        <v>23</v>
      </c>
      <c r="L19" s="87">
        <v>8</v>
      </c>
      <c r="M19" s="77">
        <f t="shared" si="0"/>
        <v>31</v>
      </c>
      <c r="N19" s="87">
        <v>23</v>
      </c>
      <c r="O19" s="87">
        <v>7</v>
      </c>
      <c r="P19" s="77">
        <f t="shared" si="1"/>
        <v>30</v>
      </c>
      <c r="Q19" s="125">
        <f t="shared" si="2"/>
        <v>-1</v>
      </c>
    </row>
    <row r="20" spans="2:17" s="8" customFormat="1" ht="19.5" customHeight="1">
      <c r="B20" s="354"/>
      <c r="C20" s="351"/>
      <c r="D20" s="350"/>
      <c r="E20" s="338"/>
      <c r="F20" s="335"/>
      <c r="G20" s="335"/>
      <c r="H20" s="336"/>
      <c r="I20" s="18" t="s">
        <v>180</v>
      </c>
      <c r="J20" s="19"/>
      <c r="K20" s="86">
        <v>7</v>
      </c>
      <c r="L20" s="87">
        <v>6</v>
      </c>
      <c r="M20" s="77">
        <f t="shared" si="0"/>
        <v>13</v>
      </c>
      <c r="N20" s="87">
        <v>7</v>
      </c>
      <c r="O20" s="87">
        <v>3</v>
      </c>
      <c r="P20" s="77">
        <f t="shared" si="1"/>
        <v>10</v>
      </c>
      <c r="Q20" s="125">
        <f t="shared" si="2"/>
        <v>-3</v>
      </c>
    </row>
    <row r="21" spans="2:17" s="8" customFormat="1" ht="19.5" customHeight="1">
      <c r="B21" s="354"/>
      <c r="C21" s="351"/>
      <c r="D21" s="145" t="s">
        <v>109</v>
      </c>
      <c r="E21" s="356"/>
      <c r="F21" s="356"/>
      <c r="G21" s="356"/>
      <c r="H21" s="146"/>
      <c r="I21" s="17" t="s">
        <v>51</v>
      </c>
      <c r="J21" s="35"/>
      <c r="K21" s="113">
        <v>25</v>
      </c>
      <c r="L21" s="114">
        <v>12</v>
      </c>
      <c r="M21" s="77">
        <f t="shared" si="0"/>
        <v>37</v>
      </c>
      <c r="N21" s="114">
        <v>25</v>
      </c>
      <c r="O21" s="114">
        <v>12</v>
      </c>
      <c r="P21" s="77">
        <f t="shared" si="1"/>
        <v>37</v>
      </c>
      <c r="Q21" s="125">
        <f t="shared" si="2"/>
        <v>0</v>
      </c>
    </row>
    <row r="22" spans="2:17" s="8" customFormat="1" ht="15" customHeight="1">
      <c r="B22" s="354"/>
      <c r="C22" s="351"/>
      <c r="D22" s="357"/>
      <c r="E22" s="358"/>
      <c r="F22" s="358"/>
      <c r="G22" s="358"/>
      <c r="H22" s="359"/>
      <c r="I22" s="16" t="s">
        <v>61</v>
      </c>
      <c r="J22" s="58" t="s">
        <v>86</v>
      </c>
      <c r="K22" s="86">
        <v>24055</v>
      </c>
      <c r="L22" s="87">
        <v>14109</v>
      </c>
      <c r="M22" s="88">
        <f t="shared" si="0"/>
        <v>38164</v>
      </c>
      <c r="N22" s="87">
        <v>24055</v>
      </c>
      <c r="O22" s="87">
        <v>14109</v>
      </c>
      <c r="P22" s="88">
        <f t="shared" si="1"/>
        <v>38164</v>
      </c>
      <c r="Q22" s="125">
        <f t="shared" si="2"/>
        <v>0</v>
      </c>
    </row>
    <row r="23" spans="2:17" s="8" customFormat="1" ht="19.5" customHeight="1">
      <c r="B23" s="354"/>
      <c r="C23" s="351"/>
      <c r="D23" s="341" t="s">
        <v>110</v>
      </c>
      <c r="E23" s="341"/>
      <c r="F23" s="341"/>
      <c r="G23" s="341"/>
      <c r="H23" s="342"/>
      <c r="I23" s="17" t="s">
        <v>51</v>
      </c>
      <c r="J23" s="19"/>
      <c r="K23" s="111">
        <v>2</v>
      </c>
      <c r="L23" s="116" t="s">
        <v>245</v>
      </c>
      <c r="M23" s="79">
        <f t="shared" si="0"/>
        <v>2</v>
      </c>
      <c r="N23" s="78">
        <v>2</v>
      </c>
      <c r="O23" s="116">
        <v>1</v>
      </c>
      <c r="P23" s="79">
        <f t="shared" si="1"/>
        <v>3</v>
      </c>
      <c r="Q23" s="125">
        <f t="shared" si="2"/>
        <v>1</v>
      </c>
    </row>
    <row r="24" spans="2:17" s="8" customFormat="1" ht="15" customHeight="1">
      <c r="B24" s="354"/>
      <c r="C24" s="351"/>
      <c r="D24" s="343"/>
      <c r="E24" s="343"/>
      <c r="F24" s="343"/>
      <c r="G24" s="343"/>
      <c r="H24" s="344"/>
      <c r="I24" s="16" t="s">
        <v>20</v>
      </c>
      <c r="J24" s="58" t="s">
        <v>86</v>
      </c>
      <c r="K24" s="86">
        <v>7840</v>
      </c>
      <c r="L24" s="91" t="s">
        <v>245</v>
      </c>
      <c r="M24" s="88">
        <f t="shared" si="0"/>
        <v>7840</v>
      </c>
      <c r="N24" s="87">
        <v>7840</v>
      </c>
      <c r="O24" s="91">
        <v>1443</v>
      </c>
      <c r="P24" s="88">
        <f t="shared" si="1"/>
        <v>9283</v>
      </c>
      <c r="Q24" s="125">
        <f t="shared" si="2"/>
        <v>1443</v>
      </c>
    </row>
    <row r="25" spans="2:17" s="8" customFormat="1" ht="19.5" customHeight="1">
      <c r="B25" s="354"/>
      <c r="C25" s="351"/>
      <c r="D25" s="345"/>
      <c r="E25" s="345"/>
      <c r="F25" s="345"/>
      <c r="G25" s="345"/>
      <c r="H25" s="346"/>
      <c r="I25" s="18" t="s">
        <v>58</v>
      </c>
      <c r="J25" s="19" t="s">
        <v>57</v>
      </c>
      <c r="K25" s="111">
        <v>13</v>
      </c>
      <c r="L25" s="116" t="s">
        <v>245</v>
      </c>
      <c r="M25" s="79">
        <f t="shared" si="0"/>
        <v>13</v>
      </c>
      <c r="N25" s="78">
        <v>13</v>
      </c>
      <c r="O25" s="116">
        <v>3</v>
      </c>
      <c r="P25" s="79">
        <f t="shared" si="1"/>
        <v>16</v>
      </c>
      <c r="Q25" s="125">
        <f t="shared" si="2"/>
        <v>3</v>
      </c>
    </row>
    <row r="26" spans="2:17" s="8" customFormat="1" ht="19.5" customHeight="1">
      <c r="B26" s="354"/>
      <c r="C26" s="347" t="s">
        <v>181</v>
      </c>
      <c r="D26" s="348" t="s">
        <v>177</v>
      </c>
      <c r="E26" s="337" t="s">
        <v>178</v>
      </c>
      <c r="F26" s="331"/>
      <c r="G26" s="331"/>
      <c r="H26" s="332"/>
      <c r="I26" s="17" t="s">
        <v>51</v>
      </c>
      <c r="J26" s="19"/>
      <c r="K26" s="111">
        <v>50</v>
      </c>
      <c r="L26" s="78">
        <v>4</v>
      </c>
      <c r="M26" s="79">
        <f t="shared" si="0"/>
        <v>54</v>
      </c>
      <c r="N26" s="78">
        <v>52</v>
      </c>
      <c r="O26" s="78">
        <v>4</v>
      </c>
      <c r="P26" s="79">
        <f t="shared" si="1"/>
        <v>56</v>
      </c>
      <c r="Q26" s="125">
        <f t="shared" si="2"/>
        <v>2</v>
      </c>
    </row>
    <row r="27" spans="2:17" s="8" customFormat="1" ht="19.5" customHeight="1">
      <c r="B27" s="354"/>
      <c r="C27" s="272"/>
      <c r="D27" s="349"/>
      <c r="E27" s="338"/>
      <c r="F27" s="335"/>
      <c r="G27" s="335"/>
      <c r="H27" s="336"/>
      <c r="I27" s="18" t="s">
        <v>180</v>
      </c>
      <c r="J27" s="19"/>
      <c r="K27" s="111">
        <v>9893</v>
      </c>
      <c r="L27" s="78">
        <v>652</v>
      </c>
      <c r="M27" s="79">
        <f t="shared" si="0"/>
        <v>10545</v>
      </c>
      <c r="N27" s="78">
        <v>9981</v>
      </c>
      <c r="O27" s="78">
        <v>652</v>
      </c>
      <c r="P27" s="79">
        <f t="shared" si="1"/>
        <v>10633</v>
      </c>
      <c r="Q27" s="125">
        <f t="shared" si="2"/>
        <v>88</v>
      </c>
    </row>
    <row r="28" spans="2:17" s="8" customFormat="1" ht="19.5" customHeight="1">
      <c r="B28" s="354"/>
      <c r="C28" s="272"/>
      <c r="D28" s="349"/>
      <c r="E28" s="337" t="s">
        <v>179</v>
      </c>
      <c r="F28" s="331"/>
      <c r="G28" s="331"/>
      <c r="H28" s="332"/>
      <c r="I28" s="17" t="s">
        <v>51</v>
      </c>
      <c r="J28" s="19"/>
      <c r="K28" s="86">
        <v>1145</v>
      </c>
      <c r="L28" s="87">
        <v>122</v>
      </c>
      <c r="M28" s="79">
        <f t="shared" si="0"/>
        <v>1267</v>
      </c>
      <c r="N28" s="87">
        <v>1143</v>
      </c>
      <c r="O28" s="87">
        <v>122</v>
      </c>
      <c r="P28" s="79">
        <f t="shared" si="1"/>
        <v>1265</v>
      </c>
      <c r="Q28" s="125">
        <f t="shared" si="2"/>
        <v>-2</v>
      </c>
    </row>
    <row r="29" spans="2:17" s="8" customFormat="1" ht="19.5" customHeight="1">
      <c r="B29" s="355"/>
      <c r="C29" s="273"/>
      <c r="D29" s="350"/>
      <c r="E29" s="338"/>
      <c r="F29" s="335"/>
      <c r="G29" s="335"/>
      <c r="H29" s="336"/>
      <c r="I29" s="18" t="s">
        <v>180</v>
      </c>
      <c r="J29" s="19"/>
      <c r="K29" s="86">
        <v>391</v>
      </c>
      <c r="L29" s="87">
        <v>23</v>
      </c>
      <c r="M29" s="79">
        <f t="shared" si="0"/>
        <v>414</v>
      </c>
      <c r="N29" s="87">
        <v>336</v>
      </c>
      <c r="O29" s="87">
        <v>14</v>
      </c>
      <c r="P29" s="79">
        <f t="shared" si="1"/>
        <v>350</v>
      </c>
      <c r="Q29" s="125">
        <f t="shared" si="2"/>
        <v>-64</v>
      </c>
    </row>
    <row r="30" spans="2:17" s="8" customFormat="1" ht="19.5" customHeight="1">
      <c r="B30" s="360" t="s">
        <v>80</v>
      </c>
      <c r="C30" s="339" t="s">
        <v>22</v>
      </c>
      <c r="D30" s="348" t="s">
        <v>182</v>
      </c>
      <c r="E30" s="341"/>
      <c r="F30" s="341"/>
      <c r="G30" s="341"/>
      <c r="H30" s="342"/>
      <c r="I30" s="17" t="s">
        <v>51</v>
      </c>
      <c r="J30" s="19"/>
      <c r="K30" s="86">
        <v>2047</v>
      </c>
      <c r="L30" s="87">
        <v>407</v>
      </c>
      <c r="M30" s="79">
        <f t="shared" si="0"/>
        <v>2454</v>
      </c>
      <c r="N30" s="87">
        <v>2037</v>
      </c>
      <c r="O30" s="87">
        <v>400</v>
      </c>
      <c r="P30" s="79">
        <f t="shared" si="1"/>
        <v>2437</v>
      </c>
      <c r="Q30" s="125">
        <f t="shared" si="2"/>
        <v>-17</v>
      </c>
    </row>
    <row r="31" spans="2:17" s="8" customFormat="1" ht="19.5" customHeight="1">
      <c r="B31" s="355"/>
      <c r="C31" s="340"/>
      <c r="D31" s="350"/>
      <c r="E31" s="345"/>
      <c r="F31" s="345"/>
      <c r="G31" s="345"/>
      <c r="H31" s="346"/>
      <c r="I31" s="18" t="s">
        <v>61</v>
      </c>
      <c r="J31" s="19" t="s">
        <v>112</v>
      </c>
      <c r="K31" s="106">
        <v>124521</v>
      </c>
      <c r="L31" s="107">
        <v>30923</v>
      </c>
      <c r="M31" s="79">
        <f t="shared" si="0"/>
        <v>155444</v>
      </c>
      <c r="N31" s="107">
        <v>125465</v>
      </c>
      <c r="O31" s="107">
        <v>30859</v>
      </c>
      <c r="P31" s="79">
        <f t="shared" si="1"/>
        <v>156324</v>
      </c>
      <c r="Q31" s="125">
        <f t="shared" si="2"/>
        <v>880</v>
      </c>
    </row>
    <row r="32" spans="2:17" ht="15.75" customHeight="1">
      <c r="B32" s="322" t="s">
        <v>215</v>
      </c>
      <c r="C32" s="310" t="s">
        <v>146</v>
      </c>
      <c r="D32" s="373" t="s">
        <v>147</v>
      </c>
      <c r="E32" s="145" t="s">
        <v>214</v>
      </c>
      <c r="F32" s="356"/>
      <c r="G32" s="356"/>
      <c r="H32" s="146"/>
      <c r="I32" s="17" t="s">
        <v>148</v>
      </c>
      <c r="J32" s="67"/>
      <c r="K32" s="111">
        <v>235757</v>
      </c>
      <c r="L32" s="78">
        <v>88607</v>
      </c>
      <c r="M32" s="79">
        <f t="shared" si="0"/>
        <v>324364</v>
      </c>
      <c r="N32" s="78">
        <v>236840</v>
      </c>
      <c r="O32" s="78">
        <v>86604</v>
      </c>
      <c r="P32" s="79">
        <f t="shared" si="1"/>
        <v>323444</v>
      </c>
      <c r="Q32" s="125">
        <f>P32-M34</f>
        <v>0</v>
      </c>
    </row>
    <row r="33" spans="2:17" ht="15.75" customHeight="1">
      <c r="B33" s="323"/>
      <c r="C33" s="311"/>
      <c r="D33" s="374"/>
      <c r="E33" s="147"/>
      <c r="F33" s="285"/>
      <c r="G33" s="285"/>
      <c r="H33" s="148"/>
      <c r="I33" s="17" t="s">
        <v>149</v>
      </c>
      <c r="J33" s="67"/>
      <c r="K33" s="111">
        <v>1083</v>
      </c>
      <c r="L33" s="78">
        <v>-2003</v>
      </c>
      <c r="M33" s="79">
        <f t="shared" si="0"/>
        <v>-920</v>
      </c>
      <c r="N33" s="78">
        <v>0</v>
      </c>
      <c r="O33" s="78">
        <v>0</v>
      </c>
      <c r="P33" s="79">
        <f t="shared" si="1"/>
        <v>0</v>
      </c>
      <c r="Q33" s="125"/>
    </row>
    <row r="34" spans="2:17" ht="15.75" customHeight="1">
      <c r="B34" s="323"/>
      <c r="C34" s="311"/>
      <c r="D34" s="374"/>
      <c r="E34" s="357"/>
      <c r="F34" s="358"/>
      <c r="G34" s="358"/>
      <c r="H34" s="359"/>
      <c r="I34" s="17" t="s">
        <v>150</v>
      </c>
      <c r="J34" s="67"/>
      <c r="K34" s="111">
        <v>236840</v>
      </c>
      <c r="L34" s="78">
        <v>86604</v>
      </c>
      <c r="M34" s="79">
        <f t="shared" si="0"/>
        <v>323444</v>
      </c>
      <c r="N34" s="78">
        <v>236840</v>
      </c>
      <c r="O34" s="78">
        <v>86604</v>
      </c>
      <c r="P34" s="79">
        <f t="shared" si="1"/>
        <v>323444</v>
      </c>
      <c r="Q34" s="125">
        <f>P32+P33-P34</f>
        <v>0</v>
      </c>
    </row>
    <row r="35" spans="2:17" ht="15.75" customHeight="1">
      <c r="B35" s="323"/>
      <c r="C35" s="311"/>
      <c r="D35" s="374"/>
      <c r="E35" s="145" t="s">
        <v>216</v>
      </c>
      <c r="F35" s="356"/>
      <c r="G35" s="356"/>
      <c r="H35" s="146"/>
      <c r="I35" s="17" t="s">
        <v>148</v>
      </c>
      <c r="J35" s="67"/>
      <c r="K35" s="111">
        <v>187575</v>
      </c>
      <c r="L35" s="78">
        <v>56455</v>
      </c>
      <c r="M35" s="79">
        <f t="shared" si="0"/>
        <v>244030</v>
      </c>
      <c r="N35" s="78">
        <v>186563</v>
      </c>
      <c r="O35" s="78">
        <v>56390</v>
      </c>
      <c r="P35" s="79">
        <f t="shared" si="1"/>
        <v>242953</v>
      </c>
      <c r="Q35" s="125">
        <f>P35-M37</f>
        <v>0</v>
      </c>
    </row>
    <row r="36" spans="2:17" ht="15.75" customHeight="1">
      <c r="B36" s="323"/>
      <c r="C36" s="311"/>
      <c r="D36" s="374"/>
      <c r="E36" s="147"/>
      <c r="F36" s="285"/>
      <c r="G36" s="285"/>
      <c r="H36" s="148"/>
      <c r="I36" s="17" t="s">
        <v>149</v>
      </c>
      <c r="J36" s="67"/>
      <c r="K36" s="111">
        <v>-1012</v>
      </c>
      <c r="L36" s="116">
        <v>-65</v>
      </c>
      <c r="M36" s="79">
        <f t="shared" si="0"/>
        <v>-1077</v>
      </c>
      <c r="N36" s="78">
        <v>0</v>
      </c>
      <c r="O36" s="78">
        <v>0</v>
      </c>
      <c r="P36" s="79">
        <f t="shared" si="1"/>
        <v>0</v>
      </c>
      <c r="Q36" s="125"/>
    </row>
    <row r="37" spans="2:17" ht="15.75" customHeight="1">
      <c r="B37" s="323"/>
      <c r="C37" s="311"/>
      <c r="D37" s="375"/>
      <c r="E37" s="357"/>
      <c r="F37" s="358"/>
      <c r="G37" s="358"/>
      <c r="H37" s="359"/>
      <c r="I37" s="17" t="s">
        <v>150</v>
      </c>
      <c r="J37" s="67"/>
      <c r="K37" s="111">
        <v>186563</v>
      </c>
      <c r="L37" s="78">
        <v>56390</v>
      </c>
      <c r="M37" s="79">
        <f t="shared" si="0"/>
        <v>242953</v>
      </c>
      <c r="N37" s="78">
        <v>186563</v>
      </c>
      <c r="O37" s="78">
        <v>56390</v>
      </c>
      <c r="P37" s="79">
        <f t="shared" si="1"/>
        <v>242953</v>
      </c>
      <c r="Q37" s="125">
        <f>P35+P36-P37</f>
        <v>0</v>
      </c>
    </row>
    <row r="38" spans="2:17" ht="15.75" customHeight="1">
      <c r="B38" s="323"/>
      <c r="C38" s="311"/>
      <c r="D38" s="376" t="s">
        <v>53</v>
      </c>
      <c r="E38" s="339" t="s">
        <v>190</v>
      </c>
      <c r="F38" s="369"/>
      <c r="G38" s="145" t="s">
        <v>214</v>
      </c>
      <c r="H38" s="146"/>
      <c r="I38" s="17" t="s">
        <v>148</v>
      </c>
      <c r="J38" s="55"/>
      <c r="K38" s="111">
        <v>152084</v>
      </c>
      <c r="L38" s="78">
        <v>32461</v>
      </c>
      <c r="M38" s="79">
        <f t="shared" si="0"/>
        <v>184545</v>
      </c>
      <c r="N38" s="78">
        <v>151257</v>
      </c>
      <c r="O38" s="78">
        <v>35209</v>
      </c>
      <c r="P38" s="79">
        <f t="shared" si="1"/>
        <v>186466</v>
      </c>
      <c r="Q38" s="125">
        <f>P38-M40</f>
        <v>0</v>
      </c>
    </row>
    <row r="39" spans="2:17" ht="15.75" customHeight="1">
      <c r="B39" s="323"/>
      <c r="C39" s="311"/>
      <c r="D39" s="376"/>
      <c r="E39" s="370"/>
      <c r="F39" s="371"/>
      <c r="G39" s="147"/>
      <c r="H39" s="148"/>
      <c r="I39" s="17" t="s">
        <v>149</v>
      </c>
      <c r="J39" s="55"/>
      <c r="K39" s="111">
        <v>-827</v>
      </c>
      <c r="L39" s="78">
        <v>2748</v>
      </c>
      <c r="M39" s="79">
        <f t="shared" si="0"/>
        <v>1921</v>
      </c>
      <c r="N39" s="78">
        <v>466</v>
      </c>
      <c r="O39" s="78">
        <v>100</v>
      </c>
      <c r="P39" s="79">
        <f t="shared" si="1"/>
        <v>566</v>
      </c>
      <c r="Q39" s="125"/>
    </row>
    <row r="40" spans="2:17" ht="15.75" customHeight="1">
      <c r="B40" s="323"/>
      <c r="C40" s="311"/>
      <c r="D40" s="376"/>
      <c r="E40" s="370"/>
      <c r="F40" s="371"/>
      <c r="G40" s="357"/>
      <c r="H40" s="359"/>
      <c r="I40" s="17" t="s">
        <v>150</v>
      </c>
      <c r="J40" s="55"/>
      <c r="K40" s="111">
        <v>151257</v>
      </c>
      <c r="L40" s="78">
        <v>35209</v>
      </c>
      <c r="M40" s="79">
        <f t="shared" si="0"/>
        <v>186466</v>
      </c>
      <c r="N40" s="78">
        <v>151723</v>
      </c>
      <c r="O40" s="78">
        <v>35309</v>
      </c>
      <c r="P40" s="79">
        <f t="shared" si="1"/>
        <v>187032</v>
      </c>
      <c r="Q40" s="125">
        <f>P38+P39-P40</f>
        <v>0</v>
      </c>
    </row>
    <row r="41" spans="2:17" ht="15.75" customHeight="1">
      <c r="B41" s="323"/>
      <c r="C41" s="311"/>
      <c r="D41" s="376"/>
      <c r="E41" s="370"/>
      <c r="F41" s="371"/>
      <c r="G41" s="145" t="s">
        <v>216</v>
      </c>
      <c r="H41" s="146"/>
      <c r="I41" s="17" t="s">
        <v>148</v>
      </c>
      <c r="J41" s="55"/>
      <c r="K41" s="111">
        <v>44061</v>
      </c>
      <c r="L41" s="78">
        <v>11080</v>
      </c>
      <c r="M41" s="79">
        <f t="shared" si="0"/>
        <v>55141</v>
      </c>
      <c r="N41" s="78">
        <v>43620</v>
      </c>
      <c r="O41" s="78">
        <v>11196</v>
      </c>
      <c r="P41" s="79">
        <f t="shared" si="1"/>
        <v>54816</v>
      </c>
      <c r="Q41" s="125">
        <f>P41-M43</f>
        <v>0</v>
      </c>
    </row>
    <row r="42" spans="2:17" ht="15.75" customHeight="1">
      <c r="B42" s="323"/>
      <c r="C42" s="311"/>
      <c r="D42" s="376"/>
      <c r="E42" s="370"/>
      <c r="F42" s="371"/>
      <c r="G42" s="147"/>
      <c r="H42" s="148"/>
      <c r="I42" s="17" t="s">
        <v>149</v>
      </c>
      <c r="J42" s="55"/>
      <c r="K42" s="111">
        <v>-441</v>
      </c>
      <c r="L42" s="78">
        <v>116</v>
      </c>
      <c r="M42" s="79">
        <f t="shared" si="0"/>
        <v>-325</v>
      </c>
      <c r="N42" s="78">
        <v>220</v>
      </c>
      <c r="O42" s="78">
        <v>74</v>
      </c>
      <c r="P42" s="79">
        <f t="shared" si="1"/>
        <v>294</v>
      </c>
      <c r="Q42" s="125"/>
    </row>
    <row r="43" spans="2:17" ht="15.75" customHeight="1">
      <c r="B43" s="323"/>
      <c r="C43" s="311"/>
      <c r="D43" s="376"/>
      <c r="E43" s="340"/>
      <c r="F43" s="372"/>
      <c r="G43" s="357"/>
      <c r="H43" s="359"/>
      <c r="I43" s="17" t="s">
        <v>150</v>
      </c>
      <c r="J43" s="55"/>
      <c r="K43" s="111">
        <v>43620</v>
      </c>
      <c r="L43" s="78">
        <v>11196</v>
      </c>
      <c r="M43" s="79">
        <f t="shared" si="0"/>
        <v>54816</v>
      </c>
      <c r="N43" s="78">
        <v>43840</v>
      </c>
      <c r="O43" s="78">
        <v>11270</v>
      </c>
      <c r="P43" s="79">
        <f t="shared" si="1"/>
        <v>55110</v>
      </c>
      <c r="Q43" s="125">
        <f>P41+P42-P43</f>
        <v>0</v>
      </c>
    </row>
    <row r="44" spans="2:17" ht="15.75" customHeight="1">
      <c r="B44" s="323"/>
      <c r="C44" s="311"/>
      <c r="D44" s="376"/>
      <c r="E44" s="339" t="s">
        <v>189</v>
      </c>
      <c r="F44" s="369"/>
      <c r="G44" s="145" t="s">
        <v>214</v>
      </c>
      <c r="H44" s="146"/>
      <c r="I44" s="17" t="s">
        <v>148</v>
      </c>
      <c r="J44" s="55"/>
      <c r="K44" s="111">
        <v>760471</v>
      </c>
      <c r="L44" s="78">
        <v>5782</v>
      </c>
      <c r="M44" s="79">
        <f t="shared" si="0"/>
        <v>766253</v>
      </c>
      <c r="N44" s="78">
        <v>759918</v>
      </c>
      <c r="O44" s="78">
        <v>10979</v>
      </c>
      <c r="P44" s="79">
        <f t="shared" si="1"/>
        <v>770897</v>
      </c>
      <c r="Q44" s="125">
        <f>P44-M46</f>
        <v>0</v>
      </c>
    </row>
    <row r="45" spans="2:17" ht="15.75" customHeight="1">
      <c r="B45" s="323"/>
      <c r="C45" s="311"/>
      <c r="D45" s="376"/>
      <c r="E45" s="370"/>
      <c r="F45" s="371"/>
      <c r="G45" s="147"/>
      <c r="H45" s="148"/>
      <c r="I45" s="17" t="s">
        <v>149</v>
      </c>
      <c r="J45" s="55"/>
      <c r="K45" s="111">
        <v>-553</v>
      </c>
      <c r="L45" s="116">
        <v>5197</v>
      </c>
      <c r="M45" s="79">
        <f t="shared" si="0"/>
        <v>4644</v>
      </c>
      <c r="N45" s="78">
        <v>17812</v>
      </c>
      <c r="O45" s="78">
        <v>0</v>
      </c>
      <c r="P45" s="79">
        <f t="shared" si="1"/>
        <v>17812</v>
      </c>
      <c r="Q45" s="125"/>
    </row>
    <row r="46" spans="2:17" ht="15.75" customHeight="1">
      <c r="B46" s="323"/>
      <c r="C46" s="311"/>
      <c r="D46" s="376"/>
      <c r="E46" s="370"/>
      <c r="F46" s="371"/>
      <c r="G46" s="357"/>
      <c r="H46" s="359"/>
      <c r="I46" s="17" t="s">
        <v>150</v>
      </c>
      <c r="J46" s="55"/>
      <c r="K46" s="111">
        <v>759918</v>
      </c>
      <c r="L46" s="78">
        <v>10979</v>
      </c>
      <c r="M46" s="79">
        <f t="shared" si="0"/>
        <v>770897</v>
      </c>
      <c r="N46" s="78">
        <v>777730</v>
      </c>
      <c r="O46" s="78">
        <v>10979</v>
      </c>
      <c r="P46" s="79">
        <f t="shared" si="1"/>
        <v>788709</v>
      </c>
      <c r="Q46" s="125">
        <f>P44+P45-P46</f>
        <v>0</v>
      </c>
    </row>
    <row r="47" spans="2:17" ht="15.75" customHeight="1">
      <c r="B47" s="323"/>
      <c r="C47" s="311"/>
      <c r="D47" s="376"/>
      <c r="E47" s="370"/>
      <c r="F47" s="371"/>
      <c r="G47" s="145" t="s">
        <v>216</v>
      </c>
      <c r="H47" s="146"/>
      <c r="I47" s="17" t="s">
        <v>148</v>
      </c>
      <c r="J47" s="55"/>
      <c r="K47" s="111">
        <v>98871</v>
      </c>
      <c r="L47" s="78">
        <v>1397</v>
      </c>
      <c r="M47" s="79">
        <f t="shared" si="0"/>
        <v>100268</v>
      </c>
      <c r="N47" s="78">
        <v>98417</v>
      </c>
      <c r="O47" s="78">
        <v>2072</v>
      </c>
      <c r="P47" s="79">
        <f t="shared" si="1"/>
        <v>100489</v>
      </c>
      <c r="Q47" s="125">
        <f>P47-M49</f>
        <v>0</v>
      </c>
    </row>
    <row r="48" spans="2:17" ht="15.75" customHeight="1">
      <c r="B48" s="323"/>
      <c r="C48" s="311"/>
      <c r="D48" s="376"/>
      <c r="E48" s="370"/>
      <c r="F48" s="371"/>
      <c r="G48" s="147"/>
      <c r="H48" s="148"/>
      <c r="I48" s="17" t="s">
        <v>149</v>
      </c>
      <c r="J48" s="55"/>
      <c r="K48" s="111">
        <v>-454</v>
      </c>
      <c r="L48" s="116">
        <v>675</v>
      </c>
      <c r="M48" s="79">
        <f t="shared" si="0"/>
        <v>221</v>
      </c>
      <c r="N48" s="78">
        <v>1981</v>
      </c>
      <c r="O48" s="78">
        <v>0</v>
      </c>
      <c r="P48" s="79">
        <f t="shared" si="1"/>
        <v>1981</v>
      </c>
      <c r="Q48" s="125"/>
    </row>
    <row r="49" spans="2:17" ht="15.75" customHeight="1">
      <c r="B49" s="323"/>
      <c r="C49" s="311"/>
      <c r="D49" s="376"/>
      <c r="E49" s="340"/>
      <c r="F49" s="372"/>
      <c r="G49" s="357"/>
      <c r="H49" s="359"/>
      <c r="I49" s="17" t="s">
        <v>150</v>
      </c>
      <c r="J49" s="55"/>
      <c r="K49" s="111">
        <v>98417</v>
      </c>
      <c r="L49" s="78">
        <v>2072</v>
      </c>
      <c r="M49" s="79">
        <f t="shared" si="0"/>
        <v>100489</v>
      </c>
      <c r="N49" s="78">
        <v>100398</v>
      </c>
      <c r="O49" s="78">
        <v>2072</v>
      </c>
      <c r="P49" s="79">
        <f t="shared" si="1"/>
        <v>102470</v>
      </c>
      <c r="Q49" s="125">
        <f>P47+P48-P49</f>
        <v>0</v>
      </c>
    </row>
    <row r="50" spans="2:17" ht="15.75" customHeight="1">
      <c r="B50" s="323"/>
      <c r="C50" s="311"/>
      <c r="D50" s="310" t="s">
        <v>151</v>
      </c>
      <c r="E50" s="363" t="s">
        <v>54</v>
      </c>
      <c r="F50" s="364"/>
      <c r="G50" s="145" t="s">
        <v>214</v>
      </c>
      <c r="H50" s="146"/>
      <c r="I50" s="17" t="s">
        <v>148</v>
      </c>
      <c r="J50" s="55"/>
      <c r="K50" s="111">
        <v>3243099</v>
      </c>
      <c r="L50" s="78">
        <v>553945</v>
      </c>
      <c r="M50" s="79">
        <f t="shared" si="0"/>
        <v>3797044</v>
      </c>
      <c r="N50" s="78">
        <v>3192162</v>
      </c>
      <c r="O50" s="78">
        <v>662351</v>
      </c>
      <c r="P50" s="79">
        <f t="shared" si="1"/>
        <v>3854513</v>
      </c>
      <c r="Q50" s="125">
        <f>P50-M52</f>
        <v>0</v>
      </c>
    </row>
    <row r="51" spans="2:17" ht="15.75" customHeight="1">
      <c r="B51" s="323"/>
      <c r="C51" s="311"/>
      <c r="D51" s="311"/>
      <c r="E51" s="365"/>
      <c r="F51" s="366"/>
      <c r="G51" s="147"/>
      <c r="H51" s="148"/>
      <c r="I51" s="17" t="s">
        <v>149</v>
      </c>
      <c r="J51" s="55"/>
      <c r="K51" s="111">
        <v>-50937</v>
      </c>
      <c r="L51" s="78">
        <v>108406</v>
      </c>
      <c r="M51" s="79">
        <f t="shared" si="0"/>
        <v>57469</v>
      </c>
      <c r="N51" s="78">
        <v>-177222</v>
      </c>
      <c r="O51" s="78">
        <v>62</v>
      </c>
      <c r="P51" s="79">
        <f t="shared" si="1"/>
        <v>-177160</v>
      </c>
      <c r="Q51" s="125"/>
    </row>
    <row r="52" spans="2:17" ht="15.75" customHeight="1">
      <c r="B52" s="323"/>
      <c r="C52" s="311"/>
      <c r="D52" s="311"/>
      <c r="E52" s="365"/>
      <c r="F52" s="366"/>
      <c r="G52" s="357"/>
      <c r="H52" s="359"/>
      <c r="I52" s="17" t="s">
        <v>150</v>
      </c>
      <c r="J52" s="55"/>
      <c r="K52" s="111">
        <v>3192162</v>
      </c>
      <c r="L52" s="78">
        <v>662351</v>
      </c>
      <c r="M52" s="79">
        <f t="shared" si="0"/>
        <v>3854513</v>
      </c>
      <c r="N52" s="78">
        <v>3014940</v>
      </c>
      <c r="O52" s="78">
        <v>662413</v>
      </c>
      <c r="P52" s="79">
        <f t="shared" si="1"/>
        <v>3677353</v>
      </c>
      <c r="Q52" s="125">
        <f>P50+P51-P52</f>
        <v>0</v>
      </c>
    </row>
    <row r="53" spans="2:17" ht="15.75" customHeight="1">
      <c r="B53" s="323"/>
      <c r="C53" s="311"/>
      <c r="D53" s="311"/>
      <c r="E53" s="365"/>
      <c r="F53" s="366"/>
      <c r="G53" s="145" t="s">
        <v>216</v>
      </c>
      <c r="H53" s="146"/>
      <c r="I53" s="17" t="s">
        <v>148</v>
      </c>
      <c r="J53" s="55"/>
      <c r="K53" s="111">
        <v>940862</v>
      </c>
      <c r="L53" s="78">
        <v>149613</v>
      </c>
      <c r="M53" s="79">
        <f t="shared" si="0"/>
        <v>1090475</v>
      </c>
      <c r="N53" s="78">
        <v>943927</v>
      </c>
      <c r="O53" s="78">
        <v>151702</v>
      </c>
      <c r="P53" s="79">
        <f t="shared" si="1"/>
        <v>1095629</v>
      </c>
      <c r="Q53" s="125">
        <f>P53-M55</f>
        <v>0</v>
      </c>
    </row>
    <row r="54" spans="2:17" ht="15.75" customHeight="1">
      <c r="B54" s="323"/>
      <c r="C54" s="311"/>
      <c r="D54" s="311"/>
      <c r="E54" s="365"/>
      <c r="F54" s="366"/>
      <c r="G54" s="147"/>
      <c r="H54" s="148"/>
      <c r="I54" s="17" t="s">
        <v>149</v>
      </c>
      <c r="J54" s="55"/>
      <c r="K54" s="111">
        <v>3065</v>
      </c>
      <c r="L54" s="78">
        <v>2089</v>
      </c>
      <c r="M54" s="79">
        <f t="shared" si="0"/>
        <v>5154</v>
      </c>
      <c r="N54" s="78">
        <v>-35093</v>
      </c>
      <c r="O54" s="78">
        <v>0</v>
      </c>
      <c r="P54" s="79">
        <f t="shared" si="1"/>
        <v>-35093</v>
      </c>
      <c r="Q54" s="125"/>
    </row>
    <row r="55" spans="2:17" ht="15.75" customHeight="1">
      <c r="B55" s="323"/>
      <c r="C55" s="311"/>
      <c r="D55" s="311"/>
      <c r="E55" s="367"/>
      <c r="F55" s="368"/>
      <c r="G55" s="357"/>
      <c r="H55" s="359"/>
      <c r="I55" s="17" t="s">
        <v>150</v>
      </c>
      <c r="J55" s="55"/>
      <c r="K55" s="111">
        <v>943927</v>
      </c>
      <c r="L55" s="78">
        <v>151702</v>
      </c>
      <c r="M55" s="79">
        <f t="shared" si="0"/>
        <v>1095629</v>
      </c>
      <c r="N55" s="78">
        <v>908834</v>
      </c>
      <c r="O55" s="78">
        <v>151702</v>
      </c>
      <c r="P55" s="79">
        <f t="shared" si="1"/>
        <v>1060536</v>
      </c>
      <c r="Q55" s="125">
        <f>P53+P54-P55</f>
        <v>0</v>
      </c>
    </row>
    <row r="56" spans="2:17" ht="15.75" customHeight="1">
      <c r="B56" s="323"/>
      <c r="C56" s="311"/>
      <c r="D56" s="311"/>
      <c r="E56" s="363" t="s">
        <v>55</v>
      </c>
      <c r="F56" s="364"/>
      <c r="G56" s="145" t="s">
        <v>214</v>
      </c>
      <c r="H56" s="146"/>
      <c r="I56" s="17" t="s">
        <v>148</v>
      </c>
      <c r="J56" s="55"/>
      <c r="K56" s="111">
        <v>1878139</v>
      </c>
      <c r="L56" s="78">
        <v>286660</v>
      </c>
      <c r="M56" s="79">
        <f t="shared" si="0"/>
        <v>2164799</v>
      </c>
      <c r="N56" s="78">
        <v>1859207</v>
      </c>
      <c r="O56" s="78">
        <v>349764</v>
      </c>
      <c r="P56" s="79">
        <f t="shared" si="1"/>
        <v>2208971</v>
      </c>
      <c r="Q56" s="125">
        <f>P56-M58</f>
        <v>0</v>
      </c>
    </row>
    <row r="57" spans="2:17" ht="15.75" customHeight="1">
      <c r="B57" s="323"/>
      <c r="C57" s="311"/>
      <c r="D57" s="311"/>
      <c r="E57" s="365"/>
      <c r="F57" s="366"/>
      <c r="G57" s="147"/>
      <c r="H57" s="148"/>
      <c r="I57" s="17" t="s">
        <v>149</v>
      </c>
      <c r="J57" s="55"/>
      <c r="K57" s="111">
        <v>-18932</v>
      </c>
      <c r="L57" s="78">
        <v>63104</v>
      </c>
      <c r="M57" s="79">
        <f t="shared" si="0"/>
        <v>44172</v>
      </c>
      <c r="N57" s="78">
        <v>-39364</v>
      </c>
      <c r="O57" s="78">
        <v>-1133</v>
      </c>
      <c r="P57" s="79">
        <f t="shared" si="1"/>
        <v>-40497</v>
      </c>
      <c r="Q57" s="125"/>
    </row>
    <row r="58" spans="2:17" ht="15.75" customHeight="1">
      <c r="B58" s="323"/>
      <c r="C58" s="311"/>
      <c r="D58" s="311"/>
      <c r="E58" s="365"/>
      <c r="F58" s="366"/>
      <c r="G58" s="357"/>
      <c r="H58" s="359"/>
      <c r="I58" s="17" t="s">
        <v>150</v>
      </c>
      <c r="J58" s="55"/>
      <c r="K58" s="111">
        <v>1859207</v>
      </c>
      <c r="L58" s="78">
        <v>349764</v>
      </c>
      <c r="M58" s="79">
        <f t="shared" si="0"/>
        <v>2208971</v>
      </c>
      <c r="N58" s="78">
        <v>1819843</v>
      </c>
      <c r="O58" s="78">
        <v>348631</v>
      </c>
      <c r="P58" s="79">
        <f t="shared" si="1"/>
        <v>2168474</v>
      </c>
      <c r="Q58" s="125">
        <f>P56+P57-P58</f>
        <v>0</v>
      </c>
    </row>
    <row r="59" spans="2:17" ht="15.75" customHeight="1">
      <c r="B59" s="323"/>
      <c r="C59" s="311"/>
      <c r="D59" s="311"/>
      <c r="E59" s="365"/>
      <c r="F59" s="366"/>
      <c r="G59" s="145" t="s">
        <v>216</v>
      </c>
      <c r="H59" s="146"/>
      <c r="I59" s="17" t="s">
        <v>148</v>
      </c>
      <c r="J59" s="55"/>
      <c r="K59" s="111">
        <v>521476</v>
      </c>
      <c r="L59" s="78">
        <v>82762</v>
      </c>
      <c r="M59" s="79">
        <f t="shared" si="0"/>
        <v>604238</v>
      </c>
      <c r="N59" s="78">
        <v>525795</v>
      </c>
      <c r="O59" s="78">
        <v>87167</v>
      </c>
      <c r="P59" s="79">
        <f t="shared" si="1"/>
        <v>612962</v>
      </c>
      <c r="Q59" s="125">
        <f>P59-M61</f>
        <v>0</v>
      </c>
    </row>
    <row r="60" spans="2:17" ht="15.75" customHeight="1">
      <c r="B60" s="323"/>
      <c r="C60" s="311"/>
      <c r="D60" s="311"/>
      <c r="E60" s="365"/>
      <c r="F60" s="366"/>
      <c r="G60" s="147"/>
      <c r="H60" s="148"/>
      <c r="I60" s="17" t="s">
        <v>149</v>
      </c>
      <c r="J60" s="55"/>
      <c r="K60" s="111">
        <v>4319</v>
      </c>
      <c r="L60" s="78">
        <v>4405</v>
      </c>
      <c r="M60" s="79">
        <f t="shared" si="0"/>
        <v>8724</v>
      </c>
      <c r="N60" s="78">
        <v>-10338</v>
      </c>
      <c r="O60" s="78">
        <v>0</v>
      </c>
      <c r="P60" s="79">
        <f t="shared" si="1"/>
        <v>-10338</v>
      </c>
      <c r="Q60" s="125"/>
    </row>
    <row r="61" spans="2:17" ht="15.75" customHeight="1" thickBot="1">
      <c r="B61" s="323"/>
      <c r="C61" s="311"/>
      <c r="D61" s="311"/>
      <c r="E61" s="367"/>
      <c r="F61" s="368"/>
      <c r="G61" s="357"/>
      <c r="H61" s="359"/>
      <c r="I61" s="17" t="s">
        <v>150</v>
      </c>
      <c r="J61" s="55"/>
      <c r="K61" s="117">
        <v>525795</v>
      </c>
      <c r="L61" s="118">
        <v>87167</v>
      </c>
      <c r="M61" s="119">
        <f t="shared" si="0"/>
        <v>612962</v>
      </c>
      <c r="N61" s="118">
        <v>515457</v>
      </c>
      <c r="O61" s="118">
        <v>87167</v>
      </c>
      <c r="P61" s="119">
        <f t="shared" si="1"/>
        <v>602624</v>
      </c>
      <c r="Q61" s="125">
        <f>P59+P60-P61</f>
        <v>0</v>
      </c>
    </row>
  </sheetData>
  <sheetProtection/>
  <mergeCells count="41">
    <mergeCell ref="E35:H37"/>
    <mergeCell ref="G47:H49"/>
    <mergeCell ref="E50:F55"/>
    <mergeCell ref="G53:H55"/>
    <mergeCell ref="D38:D49"/>
    <mergeCell ref="G56:H58"/>
    <mergeCell ref="D50:D61"/>
    <mergeCell ref="G50:H52"/>
    <mergeCell ref="E44:F49"/>
    <mergeCell ref="G38:H40"/>
    <mergeCell ref="B32:B61"/>
    <mergeCell ref="G41:H43"/>
    <mergeCell ref="D32:D37"/>
    <mergeCell ref="E38:F43"/>
    <mergeCell ref="G44:H46"/>
    <mergeCell ref="D30:H31"/>
    <mergeCell ref="D21:H22"/>
    <mergeCell ref="G59:H61"/>
    <mergeCell ref="B30:B31"/>
    <mergeCell ref="D5:D16"/>
    <mergeCell ref="E28:H29"/>
    <mergeCell ref="D26:D29"/>
    <mergeCell ref="C32:C61"/>
    <mergeCell ref="E56:F61"/>
    <mergeCell ref="E32:H34"/>
    <mergeCell ref="C5:C25"/>
    <mergeCell ref="B3:J4"/>
    <mergeCell ref="E14:H16"/>
    <mergeCell ref="B5:B29"/>
    <mergeCell ref="E17:H18"/>
    <mergeCell ref="E26:H27"/>
    <mergeCell ref="E8:H10"/>
    <mergeCell ref="E19:H20"/>
    <mergeCell ref="E11:H13"/>
    <mergeCell ref="N3:P3"/>
    <mergeCell ref="K3:M3"/>
    <mergeCell ref="C30:C31"/>
    <mergeCell ref="D23:H25"/>
    <mergeCell ref="E5:H7"/>
    <mergeCell ref="C26:C29"/>
    <mergeCell ref="D17:D2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2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O72"/>
  <sheetViews>
    <sheetView view="pageBreakPreview" zoomScaleNormal="75" zoomScaleSheetLayoutView="100" zoomScalePageLayoutView="0" workbookViewId="0" topLeftCell="A31">
      <selection activeCell="J46" sqref="J46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153</v>
      </c>
    </row>
    <row r="2" ht="12.75" thickBot="1"/>
    <row r="3" spans="2:14" ht="15" customHeight="1">
      <c r="B3" s="282" t="s">
        <v>145</v>
      </c>
      <c r="C3" s="283"/>
      <c r="D3" s="283"/>
      <c r="E3" s="283"/>
      <c r="F3" s="283"/>
      <c r="G3" s="283"/>
      <c r="H3" s="283"/>
      <c r="I3" s="205" t="s">
        <v>234</v>
      </c>
      <c r="J3" s="176"/>
      <c r="K3" s="177"/>
      <c r="L3" s="175" t="s">
        <v>258</v>
      </c>
      <c r="M3" s="176"/>
      <c r="N3" s="177"/>
    </row>
    <row r="4" spans="2:14" ht="15" customHeight="1" thickBot="1">
      <c r="B4" s="352"/>
      <c r="C4" s="353"/>
      <c r="D4" s="353"/>
      <c r="E4" s="353"/>
      <c r="F4" s="353"/>
      <c r="G4" s="353"/>
      <c r="H4" s="353"/>
      <c r="I4" s="62" t="s">
        <v>128</v>
      </c>
      <c r="J4" s="57" t="s">
        <v>59</v>
      </c>
      <c r="K4" s="63" t="s">
        <v>60</v>
      </c>
      <c r="L4" s="57" t="s">
        <v>128</v>
      </c>
      <c r="M4" s="57" t="s">
        <v>59</v>
      </c>
      <c r="N4" s="63" t="s">
        <v>60</v>
      </c>
    </row>
    <row r="5" spans="2:15" s="11" customFormat="1" ht="15.75" customHeight="1">
      <c r="B5" s="323" t="s">
        <v>217</v>
      </c>
      <c r="C5" s="311" t="s">
        <v>183</v>
      </c>
      <c r="D5" s="375" t="s">
        <v>194</v>
      </c>
      <c r="E5" s="379" t="s">
        <v>192</v>
      </c>
      <c r="F5" s="265" t="s">
        <v>214</v>
      </c>
      <c r="G5" s="34" t="s">
        <v>148</v>
      </c>
      <c r="H5" s="68"/>
      <c r="I5" s="120" t="s">
        <v>245</v>
      </c>
      <c r="J5" s="121">
        <v>315394</v>
      </c>
      <c r="K5" s="123">
        <f aca="true" t="shared" si="0" ref="K5:K52">SUM(I5:J5)</f>
        <v>315394</v>
      </c>
      <c r="L5" s="121">
        <v>0</v>
      </c>
      <c r="M5" s="76">
        <v>3344</v>
      </c>
      <c r="N5" s="77">
        <f>SUM(L5:M5)</f>
        <v>3344</v>
      </c>
      <c r="O5" s="125">
        <f>N5-K7</f>
        <v>0</v>
      </c>
    </row>
    <row r="6" spans="2:15" s="11" customFormat="1" ht="15.75" customHeight="1">
      <c r="B6" s="323"/>
      <c r="C6" s="311"/>
      <c r="D6" s="376"/>
      <c r="E6" s="280"/>
      <c r="F6" s="265"/>
      <c r="G6" s="17" t="s">
        <v>149</v>
      </c>
      <c r="H6" s="55"/>
      <c r="I6" s="122" t="s">
        <v>245</v>
      </c>
      <c r="J6" s="78">
        <v>-312050</v>
      </c>
      <c r="K6" s="79">
        <f t="shared" si="0"/>
        <v>-312050</v>
      </c>
      <c r="L6" s="116">
        <v>0</v>
      </c>
      <c r="M6" s="78">
        <v>-190</v>
      </c>
      <c r="N6" s="79">
        <f aca="true" t="shared" si="1" ref="N6:N52">SUM(L6:M6)</f>
        <v>-190</v>
      </c>
      <c r="O6" s="125"/>
    </row>
    <row r="7" spans="2:15" s="11" customFormat="1" ht="15.75" customHeight="1">
      <c r="B7" s="323"/>
      <c r="C7" s="311"/>
      <c r="D7" s="376"/>
      <c r="E7" s="280"/>
      <c r="F7" s="378"/>
      <c r="G7" s="17" t="s">
        <v>150</v>
      </c>
      <c r="H7" s="55"/>
      <c r="I7" s="122" t="s">
        <v>245</v>
      </c>
      <c r="J7" s="78">
        <v>3344</v>
      </c>
      <c r="K7" s="79">
        <f t="shared" si="0"/>
        <v>3344</v>
      </c>
      <c r="L7" s="116">
        <v>0</v>
      </c>
      <c r="M7" s="78">
        <v>3154</v>
      </c>
      <c r="N7" s="79">
        <f t="shared" si="1"/>
        <v>3154</v>
      </c>
      <c r="O7" s="125">
        <f>N5+N6-N7</f>
        <v>0</v>
      </c>
    </row>
    <row r="8" spans="2:15" s="11" customFormat="1" ht="15.75" customHeight="1">
      <c r="B8" s="323"/>
      <c r="C8" s="311"/>
      <c r="D8" s="376"/>
      <c r="E8" s="280"/>
      <c r="F8" s="377" t="s">
        <v>216</v>
      </c>
      <c r="G8" s="17" t="s">
        <v>148</v>
      </c>
      <c r="H8" s="55"/>
      <c r="I8" s="122" t="s">
        <v>245</v>
      </c>
      <c r="J8" s="116" t="s">
        <v>245</v>
      </c>
      <c r="K8" s="79">
        <f t="shared" si="0"/>
        <v>0</v>
      </c>
      <c r="L8" s="116">
        <v>0</v>
      </c>
      <c r="M8" s="116">
        <v>0</v>
      </c>
      <c r="N8" s="79">
        <f t="shared" si="1"/>
        <v>0</v>
      </c>
      <c r="O8" s="125">
        <f>N8-K10</f>
        <v>0</v>
      </c>
    </row>
    <row r="9" spans="2:15" s="11" customFormat="1" ht="15.75" customHeight="1">
      <c r="B9" s="323"/>
      <c r="C9" s="311"/>
      <c r="D9" s="376"/>
      <c r="E9" s="280"/>
      <c r="F9" s="265"/>
      <c r="G9" s="17" t="s">
        <v>149</v>
      </c>
      <c r="H9" s="55"/>
      <c r="I9" s="122" t="s">
        <v>245</v>
      </c>
      <c r="J9" s="116" t="s">
        <v>245</v>
      </c>
      <c r="K9" s="79">
        <f t="shared" si="0"/>
        <v>0</v>
      </c>
      <c r="L9" s="116">
        <v>0</v>
      </c>
      <c r="M9" s="116">
        <v>0</v>
      </c>
      <c r="N9" s="79">
        <f t="shared" si="1"/>
        <v>0</v>
      </c>
      <c r="O9" s="125"/>
    </row>
    <row r="10" spans="2:15" s="11" customFormat="1" ht="15.75" customHeight="1">
      <c r="B10" s="323"/>
      <c r="C10" s="311"/>
      <c r="D10" s="376"/>
      <c r="E10" s="280"/>
      <c r="F10" s="378"/>
      <c r="G10" s="17" t="s">
        <v>150</v>
      </c>
      <c r="H10" s="55"/>
      <c r="I10" s="122" t="s">
        <v>245</v>
      </c>
      <c r="J10" s="116" t="s">
        <v>245</v>
      </c>
      <c r="K10" s="79">
        <f t="shared" si="0"/>
        <v>0</v>
      </c>
      <c r="L10" s="116">
        <v>0</v>
      </c>
      <c r="M10" s="116">
        <v>0</v>
      </c>
      <c r="N10" s="79">
        <f t="shared" si="1"/>
        <v>0</v>
      </c>
      <c r="O10" s="125">
        <f>N8+N9-N10</f>
        <v>0</v>
      </c>
    </row>
    <row r="11" spans="2:15" s="11" customFormat="1" ht="15.75" customHeight="1">
      <c r="B11" s="323"/>
      <c r="C11" s="311"/>
      <c r="D11" s="376"/>
      <c r="E11" s="373" t="s">
        <v>191</v>
      </c>
      <c r="F11" s="377" t="s">
        <v>214</v>
      </c>
      <c r="G11" s="17" t="s">
        <v>148</v>
      </c>
      <c r="H11" s="55"/>
      <c r="I11" s="122" t="s">
        <v>245</v>
      </c>
      <c r="J11" s="116" t="s">
        <v>245</v>
      </c>
      <c r="K11" s="79">
        <f t="shared" si="0"/>
        <v>0</v>
      </c>
      <c r="L11" s="116">
        <v>0</v>
      </c>
      <c r="M11" s="116">
        <v>0</v>
      </c>
      <c r="N11" s="79">
        <f t="shared" si="1"/>
        <v>0</v>
      </c>
      <c r="O11" s="125">
        <f>N11-K13</f>
        <v>0</v>
      </c>
    </row>
    <row r="12" spans="2:15" s="11" customFormat="1" ht="15.75" customHeight="1">
      <c r="B12" s="323"/>
      <c r="C12" s="311"/>
      <c r="D12" s="376"/>
      <c r="E12" s="374"/>
      <c r="F12" s="265"/>
      <c r="G12" s="17" t="s">
        <v>149</v>
      </c>
      <c r="H12" s="55"/>
      <c r="I12" s="122" t="s">
        <v>245</v>
      </c>
      <c r="J12" s="116" t="s">
        <v>245</v>
      </c>
      <c r="K12" s="79">
        <f t="shared" si="0"/>
        <v>0</v>
      </c>
      <c r="L12" s="116">
        <v>0</v>
      </c>
      <c r="M12" s="116">
        <v>0</v>
      </c>
      <c r="N12" s="79">
        <f t="shared" si="1"/>
        <v>0</v>
      </c>
      <c r="O12" s="125"/>
    </row>
    <row r="13" spans="2:15" s="11" customFormat="1" ht="15.75" customHeight="1">
      <c r="B13" s="323"/>
      <c r="C13" s="311"/>
      <c r="D13" s="376"/>
      <c r="E13" s="374"/>
      <c r="F13" s="378"/>
      <c r="G13" s="17" t="s">
        <v>150</v>
      </c>
      <c r="H13" s="55"/>
      <c r="I13" s="122" t="s">
        <v>245</v>
      </c>
      <c r="J13" s="116" t="s">
        <v>245</v>
      </c>
      <c r="K13" s="79">
        <f t="shared" si="0"/>
        <v>0</v>
      </c>
      <c r="L13" s="116">
        <v>0</v>
      </c>
      <c r="M13" s="116">
        <v>0</v>
      </c>
      <c r="N13" s="79">
        <f t="shared" si="1"/>
        <v>0</v>
      </c>
      <c r="O13" s="125">
        <f>N11+N12-N13</f>
        <v>0</v>
      </c>
    </row>
    <row r="14" spans="2:15" s="11" customFormat="1" ht="15.75" customHeight="1">
      <c r="B14" s="323"/>
      <c r="C14" s="311"/>
      <c r="D14" s="376"/>
      <c r="E14" s="374"/>
      <c r="F14" s="377" t="s">
        <v>216</v>
      </c>
      <c r="G14" s="17" t="s">
        <v>148</v>
      </c>
      <c r="H14" s="55"/>
      <c r="I14" s="122" t="s">
        <v>245</v>
      </c>
      <c r="J14" s="116" t="s">
        <v>245</v>
      </c>
      <c r="K14" s="79">
        <f t="shared" si="0"/>
        <v>0</v>
      </c>
      <c r="L14" s="116">
        <v>0</v>
      </c>
      <c r="M14" s="116">
        <v>0</v>
      </c>
      <c r="N14" s="79">
        <f t="shared" si="1"/>
        <v>0</v>
      </c>
      <c r="O14" s="125">
        <f>N14-K16</f>
        <v>0</v>
      </c>
    </row>
    <row r="15" spans="2:15" s="11" customFormat="1" ht="15.75" customHeight="1">
      <c r="B15" s="323"/>
      <c r="C15" s="311"/>
      <c r="D15" s="376"/>
      <c r="E15" s="374"/>
      <c r="F15" s="265"/>
      <c r="G15" s="17" t="s">
        <v>149</v>
      </c>
      <c r="H15" s="55"/>
      <c r="I15" s="122" t="s">
        <v>245</v>
      </c>
      <c r="J15" s="116" t="s">
        <v>245</v>
      </c>
      <c r="K15" s="79">
        <f t="shared" si="0"/>
        <v>0</v>
      </c>
      <c r="L15" s="116">
        <v>0</v>
      </c>
      <c r="M15" s="116">
        <v>0</v>
      </c>
      <c r="N15" s="79">
        <f t="shared" si="1"/>
        <v>0</v>
      </c>
      <c r="O15" s="125"/>
    </row>
    <row r="16" spans="2:15" s="11" customFormat="1" ht="15.75" customHeight="1">
      <c r="B16" s="323"/>
      <c r="C16" s="311"/>
      <c r="D16" s="376"/>
      <c r="E16" s="375"/>
      <c r="F16" s="378"/>
      <c r="G16" s="17" t="s">
        <v>150</v>
      </c>
      <c r="H16" s="55"/>
      <c r="I16" s="122" t="s">
        <v>245</v>
      </c>
      <c r="J16" s="116" t="s">
        <v>245</v>
      </c>
      <c r="K16" s="79">
        <f t="shared" si="0"/>
        <v>0</v>
      </c>
      <c r="L16" s="116">
        <v>0</v>
      </c>
      <c r="M16" s="116">
        <v>0</v>
      </c>
      <c r="N16" s="79">
        <f t="shared" si="1"/>
        <v>0</v>
      </c>
      <c r="O16" s="125">
        <f>N14+N15-N16</f>
        <v>0</v>
      </c>
    </row>
    <row r="17" spans="2:15" s="11" customFormat="1" ht="15.75" customHeight="1">
      <c r="B17" s="323"/>
      <c r="C17" s="311"/>
      <c r="D17" s="376"/>
      <c r="E17" s="310" t="s">
        <v>188</v>
      </c>
      <c r="F17" s="377" t="s">
        <v>214</v>
      </c>
      <c r="G17" s="17" t="s">
        <v>148</v>
      </c>
      <c r="H17" s="55"/>
      <c r="I17" s="111">
        <v>895855</v>
      </c>
      <c r="J17" s="78">
        <v>194170</v>
      </c>
      <c r="K17" s="79">
        <f t="shared" si="0"/>
        <v>1090025</v>
      </c>
      <c r="L17" s="78">
        <v>892678</v>
      </c>
      <c r="M17" s="78">
        <v>186561</v>
      </c>
      <c r="N17" s="79">
        <f t="shared" si="1"/>
        <v>1079239</v>
      </c>
      <c r="O17" s="125">
        <f>N17-K19</f>
        <v>0</v>
      </c>
    </row>
    <row r="18" spans="2:15" s="11" customFormat="1" ht="15.75" customHeight="1">
      <c r="B18" s="323"/>
      <c r="C18" s="311"/>
      <c r="D18" s="376"/>
      <c r="E18" s="311"/>
      <c r="F18" s="265"/>
      <c r="G18" s="17" t="s">
        <v>149</v>
      </c>
      <c r="H18" s="55"/>
      <c r="I18" s="111">
        <v>-3177</v>
      </c>
      <c r="J18" s="78">
        <v>-7609</v>
      </c>
      <c r="K18" s="79">
        <f t="shared" si="0"/>
        <v>-10786</v>
      </c>
      <c r="L18" s="78">
        <v>-385</v>
      </c>
      <c r="M18" s="78">
        <v>0</v>
      </c>
      <c r="N18" s="79">
        <f t="shared" si="1"/>
        <v>-385</v>
      </c>
      <c r="O18" s="125"/>
    </row>
    <row r="19" spans="2:15" s="11" customFormat="1" ht="15.75" customHeight="1">
      <c r="B19" s="323"/>
      <c r="C19" s="311"/>
      <c r="D19" s="376"/>
      <c r="E19" s="311"/>
      <c r="F19" s="378"/>
      <c r="G19" s="17" t="s">
        <v>150</v>
      </c>
      <c r="H19" s="55"/>
      <c r="I19" s="111">
        <v>892678</v>
      </c>
      <c r="J19" s="78">
        <v>186561</v>
      </c>
      <c r="K19" s="79">
        <f t="shared" si="0"/>
        <v>1079239</v>
      </c>
      <c r="L19" s="78">
        <v>892293</v>
      </c>
      <c r="M19" s="78">
        <v>186561</v>
      </c>
      <c r="N19" s="79">
        <f t="shared" si="1"/>
        <v>1078854</v>
      </c>
      <c r="O19" s="125">
        <f>N17+N18-N19</f>
        <v>0</v>
      </c>
    </row>
    <row r="20" spans="2:15" s="11" customFormat="1" ht="15.75" customHeight="1">
      <c r="B20" s="323"/>
      <c r="C20" s="311"/>
      <c r="D20" s="376"/>
      <c r="E20" s="311"/>
      <c r="F20" s="377" t="s">
        <v>216</v>
      </c>
      <c r="G20" s="17" t="s">
        <v>148</v>
      </c>
      <c r="H20" s="55"/>
      <c r="I20" s="111">
        <v>391886</v>
      </c>
      <c r="J20" s="78">
        <v>75004</v>
      </c>
      <c r="K20" s="79">
        <f t="shared" si="0"/>
        <v>466890</v>
      </c>
      <c r="L20" s="78">
        <v>393361</v>
      </c>
      <c r="M20" s="78">
        <v>74786</v>
      </c>
      <c r="N20" s="79">
        <f t="shared" si="1"/>
        <v>468147</v>
      </c>
      <c r="O20" s="125">
        <f>N20-K22</f>
        <v>0</v>
      </c>
    </row>
    <row r="21" spans="2:15" s="11" customFormat="1" ht="15.75" customHeight="1">
      <c r="B21" s="323"/>
      <c r="C21" s="311"/>
      <c r="D21" s="376"/>
      <c r="E21" s="311"/>
      <c r="F21" s="265"/>
      <c r="G21" s="17" t="s">
        <v>149</v>
      </c>
      <c r="H21" s="55"/>
      <c r="I21" s="111">
        <v>1475</v>
      </c>
      <c r="J21" s="78">
        <v>-218</v>
      </c>
      <c r="K21" s="79">
        <f t="shared" si="0"/>
        <v>1257</v>
      </c>
      <c r="L21" s="78">
        <v>501</v>
      </c>
      <c r="M21" s="78">
        <v>-773</v>
      </c>
      <c r="N21" s="79">
        <f t="shared" si="1"/>
        <v>-272</v>
      </c>
      <c r="O21" s="125"/>
    </row>
    <row r="22" spans="2:15" s="11" customFormat="1" ht="15.75" customHeight="1">
      <c r="B22" s="323"/>
      <c r="C22" s="311"/>
      <c r="D22" s="376"/>
      <c r="E22" s="379"/>
      <c r="F22" s="378"/>
      <c r="G22" s="17" t="s">
        <v>150</v>
      </c>
      <c r="H22" s="55"/>
      <c r="I22" s="111">
        <v>393361</v>
      </c>
      <c r="J22" s="78">
        <v>74786</v>
      </c>
      <c r="K22" s="79">
        <f t="shared" si="0"/>
        <v>468147</v>
      </c>
      <c r="L22" s="78">
        <v>393862</v>
      </c>
      <c r="M22" s="78">
        <v>74013</v>
      </c>
      <c r="N22" s="79">
        <f t="shared" si="1"/>
        <v>467875</v>
      </c>
      <c r="O22" s="125">
        <f>N20+N21-N22</f>
        <v>0</v>
      </c>
    </row>
    <row r="23" spans="2:15" s="11" customFormat="1" ht="15.75" customHeight="1">
      <c r="B23" s="323"/>
      <c r="C23" s="311"/>
      <c r="D23" s="376"/>
      <c r="E23" s="380" t="s">
        <v>56</v>
      </c>
      <c r="F23" s="377" t="s">
        <v>214</v>
      </c>
      <c r="G23" s="17" t="s">
        <v>148</v>
      </c>
      <c r="H23" s="55"/>
      <c r="I23" s="111">
        <v>5970538</v>
      </c>
      <c r="J23" s="78">
        <v>908690</v>
      </c>
      <c r="K23" s="79">
        <f t="shared" si="0"/>
        <v>6879228</v>
      </c>
      <c r="L23" s="78">
        <v>6010455</v>
      </c>
      <c r="M23" s="78">
        <v>1028383</v>
      </c>
      <c r="N23" s="79">
        <f t="shared" si="1"/>
        <v>7038838</v>
      </c>
      <c r="O23" s="125">
        <f>N23-K25</f>
        <v>0</v>
      </c>
    </row>
    <row r="24" spans="2:15" s="11" customFormat="1" ht="15.75" customHeight="1">
      <c r="B24" s="323"/>
      <c r="C24" s="311"/>
      <c r="D24" s="376"/>
      <c r="E24" s="381"/>
      <c r="F24" s="265"/>
      <c r="G24" s="17" t="s">
        <v>149</v>
      </c>
      <c r="H24" s="55"/>
      <c r="I24" s="111">
        <v>39917</v>
      </c>
      <c r="J24" s="78">
        <v>119693</v>
      </c>
      <c r="K24" s="79">
        <f t="shared" si="0"/>
        <v>159610</v>
      </c>
      <c r="L24" s="78">
        <v>98773</v>
      </c>
      <c r="M24" s="78">
        <v>-49977</v>
      </c>
      <c r="N24" s="79">
        <f t="shared" si="1"/>
        <v>48796</v>
      </c>
      <c r="O24" s="125"/>
    </row>
    <row r="25" spans="2:15" s="11" customFormat="1" ht="15.75" customHeight="1">
      <c r="B25" s="323"/>
      <c r="C25" s="311"/>
      <c r="D25" s="376"/>
      <c r="E25" s="381"/>
      <c r="F25" s="378"/>
      <c r="G25" s="17" t="s">
        <v>150</v>
      </c>
      <c r="H25" s="55"/>
      <c r="I25" s="111">
        <v>6010455</v>
      </c>
      <c r="J25" s="78">
        <v>1028383</v>
      </c>
      <c r="K25" s="79">
        <f t="shared" si="0"/>
        <v>7038838</v>
      </c>
      <c r="L25" s="78">
        <v>6109228</v>
      </c>
      <c r="M25" s="78">
        <v>978406</v>
      </c>
      <c r="N25" s="79">
        <f t="shared" si="1"/>
        <v>7087634</v>
      </c>
      <c r="O25" s="125">
        <f>N23+N24-N25</f>
        <v>0</v>
      </c>
    </row>
    <row r="26" spans="2:15" s="11" customFormat="1" ht="15.75" customHeight="1">
      <c r="B26" s="323"/>
      <c r="C26" s="311"/>
      <c r="D26" s="376"/>
      <c r="E26" s="381"/>
      <c r="F26" s="377" t="s">
        <v>216</v>
      </c>
      <c r="G26" s="17" t="s">
        <v>148</v>
      </c>
      <c r="H26" s="55"/>
      <c r="I26" s="111">
        <v>83477</v>
      </c>
      <c r="J26" s="78">
        <v>9827</v>
      </c>
      <c r="K26" s="79">
        <f t="shared" si="0"/>
        <v>93304</v>
      </c>
      <c r="L26" s="78">
        <v>83938</v>
      </c>
      <c r="M26" s="78">
        <v>9827</v>
      </c>
      <c r="N26" s="79">
        <f t="shared" si="1"/>
        <v>93765</v>
      </c>
      <c r="O26" s="125">
        <f>N26-K28</f>
        <v>0</v>
      </c>
    </row>
    <row r="27" spans="2:15" s="11" customFormat="1" ht="15.75" customHeight="1">
      <c r="B27" s="323"/>
      <c r="C27" s="311"/>
      <c r="D27" s="376"/>
      <c r="E27" s="381"/>
      <c r="F27" s="265"/>
      <c r="G27" s="17" t="s">
        <v>149</v>
      </c>
      <c r="H27" s="55"/>
      <c r="I27" s="111">
        <v>461</v>
      </c>
      <c r="J27" s="78">
        <v>0</v>
      </c>
      <c r="K27" s="79">
        <f t="shared" si="0"/>
        <v>461</v>
      </c>
      <c r="L27" s="78">
        <v>760</v>
      </c>
      <c r="M27" s="116">
        <v>-157</v>
      </c>
      <c r="N27" s="79">
        <f t="shared" si="1"/>
        <v>603</v>
      </c>
      <c r="O27" s="125"/>
    </row>
    <row r="28" spans="2:15" s="11" customFormat="1" ht="15.75" customHeight="1">
      <c r="B28" s="323"/>
      <c r="C28" s="311"/>
      <c r="D28" s="376"/>
      <c r="E28" s="382"/>
      <c r="F28" s="378"/>
      <c r="G28" s="17" t="s">
        <v>150</v>
      </c>
      <c r="H28" s="55"/>
      <c r="I28" s="111">
        <v>83938</v>
      </c>
      <c r="J28" s="78">
        <v>9827</v>
      </c>
      <c r="K28" s="79">
        <f t="shared" si="0"/>
        <v>93765</v>
      </c>
      <c r="L28" s="78">
        <v>84698</v>
      </c>
      <c r="M28" s="78">
        <v>9670</v>
      </c>
      <c r="N28" s="79">
        <f t="shared" si="1"/>
        <v>94368</v>
      </c>
      <c r="O28" s="125">
        <f>N26+N27-N28</f>
        <v>0</v>
      </c>
    </row>
    <row r="29" spans="2:15" s="11" customFormat="1" ht="15.75" customHeight="1">
      <c r="B29" s="323"/>
      <c r="C29" s="311"/>
      <c r="D29" s="376"/>
      <c r="E29" s="373" t="s">
        <v>193</v>
      </c>
      <c r="F29" s="377" t="s">
        <v>214</v>
      </c>
      <c r="G29" s="17" t="s">
        <v>148</v>
      </c>
      <c r="H29" s="69"/>
      <c r="I29" s="82">
        <v>10361195</v>
      </c>
      <c r="J29" s="76">
        <v>1567412</v>
      </c>
      <c r="K29" s="77">
        <f t="shared" si="0"/>
        <v>11928607</v>
      </c>
      <c r="L29" s="76">
        <v>11008079</v>
      </c>
      <c r="M29" s="76">
        <v>1596218</v>
      </c>
      <c r="N29" s="77">
        <f t="shared" si="1"/>
        <v>12604297</v>
      </c>
      <c r="O29" s="125">
        <f>N29-K31</f>
        <v>0</v>
      </c>
    </row>
    <row r="30" spans="2:15" s="11" customFormat="1" ht="15.75" customHeight="1">
      <c r="B30" s="323"/>
      <c r="C30" s="311"/>
      <c r="D30" s="376"/>
      <c r="E30" s="374"/>
      <c r="F30" s="265"/>
      <c r="G30" s="17" t="s">
        <v>149</v>
      </c>
      <c r="H30" s="70"/>
      <c r="I30" s="111">
        <v>646884</v>
      </c>
      <c r="J30" s="78">
        <v>28806</v>
      </c>
      <c r="K30" s="79">
        <f t="shared" si="0"/>
        <v>675690</v>
      </c>
      <c r="L30" s="78">
        <v>836603</v>
      </c>
      <c r="M30" s="78">
        <v>-17731</v>
      </c>
      <c r="N30" s="79">
        <f t="shared" si="1"/>
        <v>818872</v>
      </c>
      <c r="O30" s="125"/>
    </row>
    <row r="31" spans="2:15" s="11" customFormat="1" ht="15.75" customHeight="1">
      <c r="B31" s="323"/>
      <c r="C31" s="311"/>
      <c r="D31" s="376"/>
      <c r="E31" s="374"/>
      <c r="F31" s="378"/>
      <c r="G31" s="17" t="s">
        <v>150</v>
      </c>
      <c r="H31" s="71"/>
      <c r="I31" s="111">
        <v>11008079</v>
      </c>
      <c r="J31" s="78">
        <v>1596218</v>
      </c>
      <c r="K31" s="79">
        <f t="shared" si="0"/>
        <v>12604297</v>
      </c>
      <c r="L31" s="78">
        <v>11844682</v>
      </c>
      <c r="M31" s="78">
        <v>1578487</v>
      </c>
      <c r="N31" s="79">
        <f t="shared" si="1"/>
        <v>13423169</v>
      </c>
      <c r="O31" s="125">
        <f>N29+N30-N31</f>
        <v>0</v>
      </c>
    </row>
    <row r="32" spans="2:15" s="11" customFormat="1" ht="15.75" customHeight="1">
      <c r="B32" s="323"/>
      <c r="C32" s="311"/>
      <c r="D32" s="376"/>
      <c r="E32" s="374"/>
      <c r="F32" s="377" t="s">
        <v>216</v>
      </c>
      <c r="G32" s="17" t="s">
        <v>148</v>
      </c>
      <c r="H32" s="69"/>
      <c r="I32" s="82">
        <v>1135049</v>
      </c>
      <c r="J32" s="76">
        <v>251979</v>
      </c>
      <c r="K32" s="77">
        <f t="shared" si="0"/>
        <v>1387028</v>
      </c>
      <c r="L32" s="76">
        <v>1142164</v>
      </c>
      <c r="M32" s="76">
        <v>252243</v>
      </c>
      <c r="N32" s="77">
        <f t="shared" si="1"/>
        <v>1394407</v>
      </c>
      <c r="O32" s="125">
        <f>N32-K34</f>
        <v>0</v>
      </c>
    </row>
    <row r="33" spans="2:15" s="11" customFormat="1" ht="15.75" customHeight="1">
      <c r="B33" s="323"/>
      <c r="C33" s="311"/>
      <c r="D33" s="376"/>
      <c r="E33" s="374"/>
      <c r="F33" s="265"/>
      <c r="G33" s="17" t="s">
        <v>149</v>
      </c>
      <c r="H33" s="70"/>
      <c r="I33" s="111">
        <v>7115</v>
      </c>
      <c r="J33" s="78">
        <v>264</v>
      </c>
      <c r="K33" s="79">
        <f t="shared" si="0"/>
        <v>7379</v>
      </c>
      <c r="L33" s="78">
        <v>23201</v>
      </c>
      <c r="M33" s="78">
        <v>2960</v>
      </c>
      <c r="N33" s="79">
        <f t="shared" si="1"/>
        <v>26161</v>
      </c>
      <c r="O33" s="125"/>
    </row>
    <row r="34" spans="2:15" s="11" customFormat="1" ht="15.75" customHeight="1">
      <c r="B34" s="323"/>
      <c r="C34" s="311"/>
      <c r="D34" s="376"/>
      <c r="E34" s="375"/>
      <c r="F34" s="378"/>
      <c r="G34" s="17" t="s">
        <v>150</v>
      </c>
      <c r="H34" s="71"/>
      <c r="I34" s="111">
        <v>1142164</v>
      </c>
      <c r="J34" s="78">
        <v>252243</v>
      </c>
      <c r="K34" s="79">
        <f t="shared" si="0"/>
        <v>1394407</v>
      </c>
      <c r="L34" s="78">
        <v>1165365</v>
      </c>
      <c r="M34" s="78">
        <v>255203</v>
      </c>
      <c r="N34" s="79">
        <f t="shared" si="1"/>
        <v>1420568</v>
      </c>
      <c r="O34" s="125">
        <f>N32+N33-N34</f>
        <v>0</v>
      </c>
    </row>
    <row r="35" spans="2:15" s="11" customFormat="1" ht="15.75" customHeight="1">
      <c r="B35" s="323"/>
      <c r="C35" s="311"/>
      <c r="D35" s="339" t="s">
        <v>152</v>
      </c>
      <c r="E35" s="369"/>
      <c r="F35" s="377" t="s">
        <v>214</v>
      </c>
      <c r="G35" s="17" t="s">
        <v>226</v>
      </c>
      <c r="H35" s="12"/>
      <c r="I35" s="82">
        <v>13286</v>
      </c>
      <c r="J35" s="76">
        <v>33196</v>
      </c>
      <c r="K35" s="77">
        <f t="shared" si="0"/>
        <v>46482</v>
      </c>
      <c r="L35" s="76">
        <v>13286</v>
      </c>
      <c r="M35" s="76">
        <v>33196</v>
      </c>
      <c r="N35" s="77">
        <f t="shared" si="1"/>
        <v>46482</v>
      </c>
      <c r="O35" s="125">
        <f>N35-K37</f>
        <v>0</v>
      </c>
    </row>
    <row r="36" spans="2:15" s="11" customFormat="1" ht="15.75" customHeight="1">
      <c r="B36" s="323"/>
      <c r="C36" s="311"/>
      <c r="D36" s="370"/>
      <c r="E36" s="371"/>
      <c r="F36" s="265"/>
      <c r="G36" s="17" t="s">
        <v>227</v>
      </c>
      <c r="H36" s="13"/>
      <c r="I36" s="122" t="s">
        <v>245</v>
      </c>
      <c r="J36" s="116" t="s">
        <v>245</v>
      </c>
      <c r="K36" s="77">
        <f t="shared" si="0"/>
        <v>0</v>
      </c>
      <c r="L36" s="116">
        <v>0</v>
      </c>
      <c r="M36" s="116">
        <v>0</v>
      </c>
      <c r="N36" s="77">
        <f t="shared" si="1"/>
        <v>0</v>
      </c>
      <c r="O36" s="125"/>
    </row>
    <row r="37" spans="2:15" s="11" customFormat="1" ht="15.75" customHeight="1">
      <c r="B37" s="323"/>
      <c r="C37" s="311"/>
      <c r="D37" s="370"/>
      <c r="E37" s="371"/>
      <c r="F37" s="378"/>
      <c r="G37" s="17" t="s">
        <v>228</v>
      </c>
      <c r="H37" s="13"/>
      <c r="I37" s="111">
        <v>13286</v>
      </c>
      <c r="J37" s="78">
        <v>33196</v>
      </c>
      <c r="K37" s="77">
        <f t="shared" si="0"/>
        <v>46482</v>
      </c>
      <c r="L37" s="78">
        <v>13286</v>
      </c>
      <c r="M37" s="78">
        <v>33196</v>
      </c>
      <c r="N37" s="77">
        <f t="shared" si="1"/>
        <v>46482</v>
      </c>
      <c r="O37" s="125">
        <f>N35+N36-N37</f>
        <v>0</v>
      </c>
    </row>
    <row r="38" spans="2:15" s="11" customFormat="1" ht="15.75" customHeight="1">
      <c r="B38" s="323"/>
      <c r="C38" s="311"/>
      <c r="D38" s="370"/>
      <c r="E38" s="371"/>
      <c r="F38" s="377" t="s">
        <v>216</v>
      </c>
      <c r="G38" s="17" t="s">
        <v>148</v>
      </c>
      <c r="H38" s="13"/>
      <c r="I38" s="122" t="s">
        <v>245</v>
      </c>
      <c r="J38" s="116" t="s">
        <v>245</v>
      </c>
      <c r="K38" s="77">
        <f t="shared" si="0"/>
        <v>0</v>
      </c>
      <c r="L38" s="116">
        <v>0</v>
      </c>
      <c r="M38" s="116">
        <v>0</v>
      </c>
      <c r="N38" s="77">
        <f t="shared" si="1"/>
        <v>0</v>
      </c>
      <c r="O38" s="125">
        <f>N38-K40</f>
        <v>0</v>
      </c>
    </row>
    <row r="39" spans="2:15" s="11" customFormat="1" ht="15.75" customHeight="1">
      <c r="B39" s="323"/>
      <c r="C39" s="311"/>
      <c r="D39" s="370"/>
      <c r="E39" s="371"/>
      <c r="F39" s="265"/>
      <c r="G39" s="17" t="s">
        <v>149</v>
      </c>
      <c r="H39" s="13"/>
      <c r="I39" s="122" t="s">
        <v>245</v>
      </c>
      <c r="J39" s="116" t="s">
        <v>245</v>
      </c>
      <c r="K39" s="77">
        <f t="shared" si="0"/>
        <v>0</v>
      </c>
      <c r="L39" s="116">
        <v>0</v>
      </c>
      <c r="M39" s="116">
        <v>0</v>
      </c>
      <c r="N39" s="77">
        <f t="shared" si="1"/>
        <v>0</v>
      </c>
      <c r="O39" s="125"/>
    </row>
    <row r="40" spans="2:15" s="11" customFormat="1" ht="15.75" customHeight="1">
      <c r="B40" s="323"/>
      <c r="C40" s="311"/>
      <c r="D40" s="340"/>
      <c r="E40" s="372"/>
      <c r="F40" s="378"/>
      <c r="G40" s="17" t="s">
        <v>150</v>
      </c>
      <c r="H40" s="13"/>
      <c r="I40" s="122" t="s">
        <v>245</v>
      </c>
      <c r="J40" s="116" t="s">
        <v>245</v>
      </c>
      <c r="K40" s="77">
        <f t="shared" si="0"/>
        <v>0</v>
      </c>
      <c r="L40" s="116">
        <v>0</v>
      </c>
      <c r="M40" s="116">
        <v>0</v>
      </c>
      <c r="N40" s="77">
        <f t="shared" si="1"/>
        <v>0</v>
      </c>
      <c r="O40" s="125">
        <f>N38+N39-N40</f>
        <v>0</v>
      </c>
    </row>
    <row r="41" spans="2:15" s="11" customFormat="1" ht="15.75" customHeight="1">
      <c r="B41" s="323"/>
      <c r="C41" s="311"/>
      <c r="D41" s="339" t="s">
        <v>23</v>
      </c>
      <c r="E41" s="369"/>
      <c r="F41" s="377" t="s">
        <v>214</v>
      </c>
      <c r="G41" s="17" t="s">
        <v>148</v>
      </c>
      <c r="H41" s="13"/>
      <c r="I41" s="111">
        <v>268350</v>
      </c>
      <c r="J41" s="78">
        <v>51767</v>
      </c>
      <c r="K41" s="79">
        <f t="shared" si="0"/>
        <v>320117</v>
      </c>
      <c r="L41" s="78">
        <v>268681</v>
      </c>
      <c r="M41" s="78">
        <v>44214</v>
      </c>
      <c r="N41" s="79">
        <f t="shared" si="1"/>
        <v>312895</v>
      </c>
      <c r="O41" s="125">
        <f>N41-K43</f>
        <v>0</v>
      </c>
    </row>
    <row r="42" spans="2:15" s="11" customFormat="1" ht="15.75" customHeight="1">
      <c r="B42" s="323"/>
      <c r="C42" s="311"/>
      <c r="D42" s="370"/>
      <c r="E42" s="371"/>
      <c r="F42" s="265"/>
      <c r="G42" s="17" t="s">
        <v>149</v>
      </c>
      <c r="H42" s="13"/>
      <c r="I42" s="111">
        <v>331</v>
      </c>
      <c r="J42" s="78">
        <v>-7553</v>
      </c>
      <c r="K42" s="79">
        <f t="shared" si="0"/>
        <v>-7222</v>
      </c>
      <c r="L42" s="78">
        <v>1392</v>
      </c>
      <c r="M42" s="78">
        <v>0</v>
      </c>
      <c r="N42" s="79">
        <f t="shared" si="1"/>
        <v>1392</v>
      </c>
      <c r="O42" s="125"/>
    </row>
    <row r="43" spans="2:15" s="11" customFormat="1" ht="15.75" customHeight="1">
      <c r="B43" s="323"/>
      <c r="C43" s="311"/>
      <c r="D43" s="370"/>
      <c r="E43" s="371"/>
      <c r="F43" s="378"/>
      <c r="G43" s="17" t="s">
        <v>150</v>
      </c>
      <c r="H43" s="13"/>
      <c r="I43" s="111">
        <v>268681</v>
      </c>
      <c r="J43" s="78">
        <v>44214</v>
      </c>
      <c r="K43" s="79">
        <f t="shared" si="0"/>
        <v>312895</v>
      </c>
      <c r="L43" s="78">
        <v>270073</v>
      </c>
      <c r="M43" s="78">
        <v>44214</v>
      </c>
      <c r="N43" s="79">
        <f t="shared" si="1"/>
        <v>314287</v>
      </c>
      <c r="O43" s="125">
        <f>N41+N42-N43</f>
        <v>0</v>
      </c>
    </row>
    <row r="44" spans="2:15" s="11" customFormat="1" ht="15.75" customHeight="1">
      <c r="B44" s="323"/>
      <c r="C44" s="311"/>
      <c r="D44" s="370"/>
      <c r="E44" s="371"/>
      <c r="F44" s="377" t="s">
        <v>216</v>
      </c>
      <c r="G44" s="17" t="s">
        <v>148</v>
      </c>
      <c r="H44" s="13"/>
      <c r="I44" s="111">
        <v>275</v>
      </c>
      <c r="J44" s="78">
        <v>5942</v>
      </c>
      <c r="K44" s="79">
        <f t="shared" si="0"/>
        <v>6217</v>
      </c>
      <c r="L44" s="78">
        <v>275</v>
      </c>
      <c r="M44" s="78">
        <v>5942</v>
      </c>
      <c r="N44" s="79">
        <f t="shared" si="1"/>
        <v>6217</v>
      </c>
      <c r="O44" s="125">
        <f>N44-K46</f>
        <v>0</v>
      </c>
    </row>
    <row r="45" spans="2:15" s="11" customFormat="1" ht="15.75" customHeight="1">
      <c r="B45" s="323"/>
      <c r="C45" s="311"/>
      <c r="D45" s="370"/>
      <c r="E45" s="371"/>
      <c r="F45" s="265"/>
      <c r="G45" s="17" t="s">
        <v>149</v>
      </c>
      <c r="H45" s="13"/>
      <c r="I45" s="122" t="s">
        <v>245</v>
      </c>
      <c r="J45" s="78">
        <v>0</v>
      </c>
      <c r="K45" s="79">
        <f t="shared" si="0"/>
        <v>0</v>
      </c>
      <c r="L45" s="116">
        <v>0</v>
      </c>
      <c r="M45" s="116">
        <v>0</v>
      </c>
      <c r="N45" s="79">
        <f t="shared" si="1"/>
        <v>0</v>
      </c>
      <c r="O45" s="125"/>
    </row>
    <row r="46" spans="2:15" s="11" customFormat="1" ht="15.75" customHeight="1">
      <c r="B46" s="323"/>
      <c r="C46" s="311"/>
      <c r="D46" s="340"/>
      <c r="E46" s="372"/>
      <c r="F46" s="378"/>
      <c r="G46" s="17" t="s">
        <v>150</v>
      </c>
      <c r="H46" s="13"/>
      <c r="I46" s="111">
        <v>275</v>
      </c>
      <c r="J46" s="78">
        <v>5942</v>
      </c>
      <c r="K46" s="79">
        <f t="shared" si="0"/>
        <v>6217</v>
      </c>
      <c r="L46" s="78">
        <v>275</v>
      </c>
      <c r="M46" s="78">
        <v>5942</v>
      </c>
      <c r="N46" s="79">
        <f t="shared" si="1"/>
        <v>6217</v>
      </c>
      <c r="O46" s="125">
        <f>N44+N45-N46</f>
        <v>0</v>
      </c>
    </row>
    <row r="47" spans="2:15" s="11" customFormat="1" ht="15.75" customHeight="1">
      <c r="B47" s="323"/>
      <c r="C47" s="311"/>
      <c r="D47" s="339" t="s">
        <v>132</v>
      </c>
      <c r="E47" s="369"/>
      <c r="F47" s="377" t="s">
        <v>214</v>
      </c>
      <c r="G47" s="17" t="s">
        <v>148</v>
      </c>
      <c r="H47" s="13"/>
      <c r="I47" s="111">
        <v>23778774</v>
      </c>
      <c r="J47" s="78">
        <v>4038084</v>
      </c>
      <c r="K47" s="79">
        <f t="shared" si="0"/>
        <v>27816858</v>
      </c>
      <c r="L47" s="78">
        <v>24392563</v>
      </c>
      <c r="M47" s="78">
        <v>4036823</v>
      </c>
      <c r="N47" s="79">
        <f t="shared" si="1"/>
        <v>28429386</v>
      </c>
      <c r="O47" s="125">
        <f>N47-K49</f>
        <v>0</v>
      </c>
    </row>
    <row r="48" spans="2:15" s="11" customFormat="1" ht="15.75" customHeight="1">
      <c r="B48" s="323"/>
      <c r="C48" s="311"/>
      <c r="D48" s="370"/>
      <c r="E48" s="371"/>
      <c r="F48" s="265"/>
      <c r="G48" s="17" t="s">
        <v>149</v>
      </c>
      <c r="H48" s="13"/>
      <c r="I48" s="111">
        <v>613789</v>
      </c>
      <c r="J48" s="78">
        <v>-1261</v>
      </c>
      <c r="K48" s="79">
        <f t="shared" si="0"/>
        <v>612528</v>
      </c>
      <c r="L48" s="78">
        <v>738075</v>
      </c>
      <c r="M48" s="78">
        <v>-68869</v>
      </c>
      <c r="N48" s="79">
        <f t="shared" si="1"/>
        <v>669206</v>
      </c>
      <c r="O48" s="125"/>
    </row>
    <row r="49" spans="2:15" s="11" customFormat="1" ht="15.75" customHeight="1">
      <c r="B49" s="323"/>
      <c r="C49" s="311"/>
      <c r="D49" s="370"/>
      <c r="E49" s="371"/>
      <c r="F49" s="378"/>
      <c r="G49" s="17" t="s">
        <v>150</v>
      </c>
      <c r="H49" s="13"/>
      <c r="I49" s="111">
        <v>24392563</v>
      </c>
      <c r="J49" s="78">
        <v>4036823</v>
      </c>
      <c r="K49" s="79">
        <f t="shared" si="0"/>
        <v>28429386</v>
      </c>
      <c r="L49" s="78">
        <v>25130638</v>
      </c>
      <c r="M49" s="78">
        <v>3967954</v>
      </c>
      <c r="N49" s="79">
        <f t="shared" si="1"/>
        <v>29098592</v>
      </c>
      <c r="O49" s="125">
        <f>N47+N48-N49</f>
        <v>0</v>
      </c>
    </row>
    <row r="50" spans="2:15" s="11" customFormat="1" ht="15.75" customHeight="1">
      <c r="B50" s="323"/>
      <c r="C50" s="311"/>
      <c r="D50" s="370"/>
      <c r="E50" s="371"/>
      <c r="F50" s="377" t="s">
        <v>216</v>
      </c>
      <c r="G50" s="17" t="s">
        <v>148</v>
      </c>
      <c r="H50" s="13"/>
      <c r="I50" s="111">
        <v>3403532</v>
      </c>
      <c r="J50" s="78">
        <v>644059</v>
      </c>
      <c r="K50" s="79">
        <f t="shared" si="0"/>
        <v>4047591</v>
      </c>
      <c r="L50" s="78">
        <v>3418060</v>
      </c>
      <c r="M50" s="78">
        <v>651325</v>
      </c>
      <c r="N50" s="79">
        <f t="shared" si="1"/>
        <v>4069385</v>
      </c>
      <c r="O50" s="125">
        <f>N50-K52</f>
        <v>0</v>
      </c>
    </row>
    <row r="51" spans="2:15" s="11" customFormat="1" ht="15.75" customHeight="1">
      <c r="B51" s="323"/>
      <c r="C51" s="311"/>
      <c r="D51" s="370"/>
      <c r="E51" s="371"/>
      <c r="F51" s="265"/>
      <c r="G51" s="17" t="s">
        <v>149</v>
      </c>
      <c r="H51" s="13"/>
      <c r="I51" s="111">
        <v>14528</v>
      </c>
      <c r="J51" s="78">
        <v>7266</v>
      </c>
      <c r="K51" s="79">
        <f t="shared" si="0"/>
        <v>21794</v>
      </c>
      <c r="L51" s="78">
        <v>-18768</v>
      </c>
      <c r="M51" s="78">
        <v>2104</v>
      </c>
      <c r="N51" s="79">
        <f t="shared" si="1"/>
        <v>-16664</v>
      </c>
      <c r="O51" s="125"/>
    </row>
    <row r="52" spans="2:15" s="11" customFormat="1" ht="15.75" customHeight="1" thickBot="1">
      <c r="B52" s="323"/>
      <c r="C52" s="379"/>
      <c r="D52" s="340"/>
      <c r="E52" s="372"/>
      <c r="F52" s="378"/>
      <c r="G52" s="17" t="s">
        <v>150</v>
      </c>
      <c r="H52" s="13"/>
      <c r="I52" s="117">
        <v>3418060</v>
      </c>
      <c r="J52" s="118">
        <v>651325</v>
      </c>
      <c r="K52" s="119">
        <f t="shared" si="0"/>
        <v>4069385</v>
      </c>
      <c r="L52" s="118">
        <v>3399292</v>
      </c>
      <c r="M52" s="118">
        <v>653429</v>
      </c>
      <c r="N52" s="119">
        <f t="shared" si="1"/>
        <v>4052721</v>
      </c>
      <c r="O52" s="125">
        <f>N50+N51-N52</f>
        <v>0</v>
      </c>
    </row>
    <row r="68" ht="12">
      <c r="C68" s="14"/>
    </row>
    <row r="69" ht="12">
      <c r="C69" s="14"/>
    </row>
    <row r="70" ht="12">
      <c r="C70" s="14"/>
    </row>
    <row r="71" ht="12">
      <c r="C71" s="14"/>
    </row>
    <row r="72" ht="12">
      <c r="C72" s="14"/>
    </row>
  </sheetData>
  <sheetProtection/>
  <mergeCells count="30"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D35:E40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9"/>
  <sheetViews>
    <sheetView view="pageBreakPreview" zoomScaleNormal="75" zoomScaleSheetLayoutView="100" zoomScalePageLayoutView="0" workbookViewId="0" topLeftCell="A46">
      <selection activeCell="J47" sqref="J47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153</v>
      </c>
    </row>
    <row r="2" ht="12.75" thickBot="1"/>
    <row r="3" spans="2:14" ht="15" customHeight="1">
      <c r="B3" s="282" t="s">
        <v>145</v>
      </c>
      <c r="C3" s="283"/>
      <c r="D3" s="283"/>
      <c r="E3" s="283"/>
      <c r="F3" s="283"/>
      <c r="G3" s="283"/>
      <c r="H3" s="283"/>
      <c r="I3" s="205" t="s">
        <v>234</v>
      </c>
      <c r="J3" s="176"/>
      <c r="K3" s="177"/>
      <c r="L3" s="175" t="s">
        <v>258</v>
      </c>
      <c r="M3" s="176"/>
      <c r="N3" s="177"/>
    </row>
    <row r="4" spans="2:14" ht="15" customHeight="1" thickBot="1">
      <c r="B4" s="352"/>
      <c r="C4" s="353"/>
      <c r="D4" s="353"/>
      <c r="E4" s="353"/>
      <c r="F4" s="353"/>
      <c r="G4" s="353"/>
      <c r="H4" s="353"/>
      <c r="I4" s="62" t="s">
        <v>128</v>
      </c>
      <c r="J4" s="57" t="s">
        <v>59</v>
      </c>
      <c r="K4" s="63" t="s">
        <v>60</v>
      </c>
      <c r="L4" s="57" t="s">
        <v>128</v>
      </c>
      <c r="M4" s="57" t="s">
        <v>59</v>
      </c>
      <c r="N4" s="63" t="s">
        <v>60</v>
      </c>
    </row>
    <row r="5" spans="2:15" ht="15" customHeight="1">
      <c r="B5" s="164" t="s">
        <v>218</v>
      </c>
      <c r="C5" s="311" t="s">
        <v>184</v>
      </c>
      <c r="D5" s="385" t="s">
        <v>25</v>
      </c>
      <c r="E5" s="386"/>
      <c r="F5" s="265" t="s">
        <v>214</v>
      </c>
      <c r="G5" s="34" t="s">
        <v>148</v>
      </c>
      <c r="H5" s="68"/>
      <c r="I5" s="82">
        <v>914593</v>
      </c>
      <c r="J5" s="76">
        <v>191271</v>
      </c>
      <c r="K5" s="77">
        <f>SUM(I5:J5)</f>
        <v>1105864</v>
      </c>
      <c r="L5" s="76">
        <v>927656</v>
      </c>
      <c r="M5" s="76">
        <v>177010</v>
      </c>
      <c r="N5" s="77">
        <f>SUM(L5:M5)</f>
        <v>1104666</v>
      </c>
      <c r="O5" s="125">
        <f>N5-K7</f>
        <v>0</v>
      </c>
    </row>
    <row r="6" spans="2:15" ht="15" customHeight="1">
      <c r="B6" s="164"/>
      <c r="C6" s="311"/>
      <c r="D6" s="385"/>
      <c r="E6" s="386"/>
      <c r="F6" s="265"/>
      <c r="G6" s="17" t="s">
        <v>149</v>
      </c>
      <c r="H6" s="55"/>
      <c r="I6" s="111">
        <v>13063</v>
      </c>
      <c r="J6" s="78">
        <v>-14261</v>
      </c>
      <c r="K6" s="79">
        <f aca="true" t="shared" si="0" ref="K6:K64">SUM(I6:J6)</f>
        <v>-1198</v>
      </c>
      <c r="L6" s="78">
        <v>39636</v>
      </c>
      <c r="M6" s="78">
        <v>741</v>
      </c>
      <c r="N6" s="79">
        <f aca="true" t="shared" si="1" ref="N6:N64">SUM(L6:M6)</f>
        <v>40377</v>
      </c>
      <c r="O6" s="125"/>
    </row>
    <row r="7" spans="2:15" ht="15" customHeight="1">
      <c r="B7" s="164"/>
      <c r="C7" s="311"/>
      <c r="D7" s="385"/>
      <c r="E7" s="386"/>
      <c r="F7" s="378"/>
      <c r="G7" s="17" t="s">
        <v>150</v>
      </c>
      <c r="H7" s="55"/>
      <c r="I7" s="111">
        <v>927656</v>
      </c>
      <c r="J7" s="78">
        <v>177010</v>
      </c>
      <c r="K7" s="79">
        <f t="shared" si="0"/>
        <v>1104666</v>
      </c>
      <c r="L7" s="78">
        <v>967292</v>
      </c>
      <c r="M7" s="78">
        <v>177751</v>
      </c>
      <c r="N7" s="79">
        <f t="shared" si="1"/>
        <v>1145043</v>
      </c>
      <c r="O7" s="125">
        <f>N5+N6-N7</f>
        <v>0</v>
      </c>
    </row>
    <row r="8" spans="2:15" ht="15" customHeight="1">
      <c r="B8" s="164"/>
      <c r="C8" s="311"/>
      <c r="D8" s="385"/>
      <c r="E8" s="386"/>
      <c r="F8" s="377" t="s">
        <v>216</v>
      </c>
      <c r="G8" s="17" t="s">
        <v>148</v>
      </c>
      <c r="H8" s="68"/>
      <c r="I8" s="82">
        <v>51185</v>
      </c>
      <c r="J8" s="76">
        <v>9346</v>
      </c>
      <c r="K8" s="77">
        <f t="shared" si="0"/>
        <v>60531</v>
      </c>
      <c r="L8" s="76">
        <v>48749</v>
      </c>
      <c r="M8" s="76">
        <v>8749</v>
      </c>
      <c r="N8" s="77">
        <f t="shared" si="1"/>
        <v>57498</v>
      </c>
      <c r="O8" s="125">
        <f>N8-K10</f>
        <v>0</v>
      </c>
    </row>
    <row r="9" spans="2:15" ht="15" customHeight="1">
      <c r="B9" s="164"/>
      <c r="C9" s="311"/>
      <c r="D9" s="385"/>
      <c r="E9" s="386"/>
      <c r="F9" s="265"/>
      <c r="G9" s="17" t="s">
        <v>149</v>
      </c>
      <c r="H9" s="55"/>
      <c r="I9" s="111">
        <v>-2436</v>
      </c>
      <c r="J9" s="116">
        <v>-597</v>
      </c>
      <c r="K9" s="79">
        <f t="shared" si="0"/>
        <v>-3033</v>
      </c>
      <c r="L9" s="78">
        <v>29426</v>
      </c>
      <c r="M9" s="78">
        <v>-1000</v>
      </c>
      <c r="N9" s="79">
        <f t="shared" si="1"/>
        <v>28426</v>
      </c>
      <c r="O9" s="125"/>
    </row>
    <row r="10" spans="2:15" ht="15" customHeight="1">
      <c r="B10" s="164"/>
      <c r="C10" s="311"/>
      <c r="D10" s="387"/>
      <c r="E10" s="388"/>
      <c r="F10" s="378"/>
      <c r="G10" s="17" t="s">
        <v>150</v>
      </c>
      <c r="H10" s="55"/>
      <c r="I10" s="111">
        <v>48749</v>
      </c>
      <c r="J10" s="78">
        <v>8749</v>
      </c>
      <c r="K10" s="79">
        <f t="shared" si="0"/>
        <v>57498</v>
      </c>
      <c r="L10" s="78">
        <v>78175</v>
      </c>
      <c r="M10" s="78">
        <v>7749</v>
      </c>
      <c r="N10" s="79">
        <f t="shared" si="1"/>
        <v>85924</v>
      </c>
      <c r="O10" s="125">
        <f>N8+N9-N10</f>
        <v>0</v>
      </c>
    </row>
    <row r="11" spans="2:15" ht="15" customHeight="1">
      <c r="B11" s="164"/>
      <c r="C11" s="311"/>
      <c r="D11" s="383" t="s">
        <v>154</v>
      </c>
      <c r="E11" s="384"/>
      <c r="F11" s="377" t="s">
        <v>214</v>
      </c>
      <c r="G11" s="17" t="s">
        <v>226</v>
      </c>
      <c r="H11" s="55"/>
      <c r="I11" s="111">
        <v>126228</v>
      </c>
      <c r="J11" s="78">
        <v>106471</v>
      </c>
      <c r="K11" s="79">
        <f t="shared" si="0"/>
        <v>232699</v>
      </c>
      <c r="L11" s="78">
        <v>126228</v>
      </c>
      <c r="M11" s="78">
        <v>104765</v>
      </c>
      <c r="N11" s="79">
        <f t="shared" si="1"/>
        <v>230993</v>
      </c>
      <c r="O11" s="125">
        <f>N11-K13</f>
        <v>0</v>
      </c>
    </row>
    <row r="12" spans="2:15" ht="15" customHeight="1">
      <c r="B12" s="164"/>
      <c r="C12" s="311"/>
      <c r="D12" s="385"/>
      <c r="E12" s="386"/>
      <c r="F12" s="265"/>
      <c r="G12" s="17" t="s">
        <v>227</v>
      </c>
      <c r="H12" s="55"/>
      <c r="I12" s="111">
        <v>0</v>
      </c>
      <c r="J12" s="78">
        <v>-1706</v>
      </c>
      <c r="K12" s="79">
        <f t="shared" si="0"/>
        <v>-1706</v>
      </c>
      <c r="L12" s="78">
        <v>3757</v>
      </c>
      <c r="M12" s="78">
        <v>0</v>
      </c>
      <c r="N12" s="79">
        <f t="shared" si="1"/>
        <v>3757</v>
      </c>
      <c r="O12" s="125"/>
    </row>
    <row r="13" spans="2:15" ht="15" customHeight="1">
      <c r="B13" s="164"/>
      <c r="C13" s="311"/>
      <c r="D13" s="385"/>
      <c r="E13" s="386"/>
      <c r="F13" s="378"/>
      <c r="G13" s="17" t="s">
        <v>228</v>
      </c>
      <c r="H13" s="55"/>
      <c r="I13" s="111">
        <v>126228</v>
      </c>
      <c r="J13" s="78">
        <v>104765</v>
      </c>
      <c r="K13" s="79">
        <f t="shared" si="0"/>
        <v>230993</v>
      </c>
      <c r="L13" s="78">
        <v>129985</v>
      </c>
      <c r="M13" s="78">
        <v>104765</v>
      </c>
      <c r="N13" s="79">
        <f t="shared" si="1"/>
        <v>234750</v>
      </c>
      <c r="O13" s="125">
        <f>N11+N12-N13</f>
        <v>0</v>
      </c>
    </row>
    <row r="14" spans="2:15" ht="15" customHeight="1">
      <c r="B14" s="164"/>
      <c r="C14" s="390"/>
      <c r="D14" s="385"/>
      <c r="E14" s="386"/>
      <c r="F14" s="377" t="s">
        <v>216</v>
      </c>
      <c r="G14" s="17" t="s">
        <v>226</v>
      </c>
      <c r="H14" s="55"/>
      <c r="I14" s="111">
        <v>413</v>
      </c>
      <c r="J14" s="116" t="s">
        <v>245</v>
      </c>
      <c r="K14" s="79">
        <f t="shared" si="0"/>
        <v>413</v>
      </c>
      <c r="L14" s="78">
        <v>431</v>
      </c>
      <c r="M14" s="116">
        <v>0</v>
      </c>
      <c r="N14" s="79">
        <f t="shared" si="1"/>
        <v>431</v>
      </c>
      <c r="O14" s="125">
        <f>N14-K16</f>
        <v>0</v>
      </c>
    </row>
    <row r="15" spans="2:15" ht="15" customHeight="1">
      <c r="B15" s="164"/>
      <c r="C15" s="390"/>
      <c r="D15" s="385"/>
      <c r="E15" s="386"/>
      <c r="F15" s="265"/>
      <c r="G15" s="17" t="s">
        <v>227</v>
      </c>
      <c r="H15" s="55"/>
      <c r="I15" s="111">
        <v>18</v>
      </c>
      <c r="J15" s="116" t="s">
        <v>245</v>
      </c>
      <c r="K15" s="79">
        <f t="shared" si="0"/>
        <v>18</v>
      </c>
      <c r="L15" s="78">
        <v>0</v>
      </c>
      <c r="M15" s="116">
        <v>0</v>
      </c>
      <c r="N15" s="79">
        <f t="shared" si="1"/>
        <v>0</v>
      </c>
      <c r="O15" s="125"/>
    </row>
    <row r="16" spans="2:15" ht="15" customHeight="1">
      <c r="B16" s="164"/>
      <c r="C16" s="390"/>
      <c r="D16" s="387"/>
      <c r="E16" s="388"/>
      <c r="F16" s="378"/>
      <c r="G16" s="17" t="s">
        <v>228</v>
      </c>
      <c r="H16" s="55"/>
      <c r="I16" s="111">
        <v>431</v>
      </c>
      <c r="J16" s="116" t="s">
        <v>245</v>
      </c>
      <c r="K16" s="79">
        <f t="shared" si="0"/>
        <v>431</v>
      </c>
      <c r="L16" s="78">
        <v>431</v>
      </c>
      <c r="M16" s="116">
        <v>0</v>
      </c>
      <c r="N16" s="79">
        <f t="shared" si="1"/>
        <v>431</v>
      </c>
      <c r="O16" s="125">
        <f>N14+N15-N16</f>
        <v>0</v>
      </c>
    </row>
    <row r="17" spans="2:15" ht="15" customHeight="1">
      <c r="B17" s="164"/>
      <c r="C17" s="390"/>
      <c r="D17" s="383" t="s">
        <v>69</v>
      </c>
      <c r="E17" s="384"/>
      <c r="F17" s="377" t="s">
        <v>214</v>
      </c>
      <c r="G17" s="17" t="s">
        <v>226</v>
      </c>
      <c r="H17" s="55"/>
      <c r="I17" s="111">
        <v>9891140</v>
      </c>
      <c r="J17" s="78">
        <v>9042961</v>
      </c>
      <c r="K17" s="79">
        <f t="shared" si="0"/>
        <v>18934101</v>
      </c>
      <c r="L17" s="78">
        <v>9905571</v>
      </c>
      <c r="M17" s="78">
        <v>9026660</v>
      </c>
      <c r="N17" s="79">
        <f t="shared" si="1"/>
        <v>18932231</v>
      </c>
      <c r="O17" s="125">
        <f>N17-K19</f>
        <v>0</v>
      </c>
    </row>
    <row r="18" spans="2:15" ht="15" customHeight="1">
      <c r="B18" s="164"/>
      <c r="C18" s="390"/>
      <c r="D18" s="385"/>
      <c r="E18" s="386"/>
      <c r="F18" s="265"/>
      <c r="G18" s="17" t="s">
        <v>227</v>
      </c>
      <c r="H18" s="55"/>
      <c r="I18" s="111">
        <v>14431</v>
      </c>
      <c r="J18" s="116">
        <v>-16301</v>
      </c>
      <c r="K18" s="79">
        <f t="shared" si="0"/>
        <v>-1870</v>
      </c>
      <c r="L18" s="78">
        <v>34163</v>
      </c>
      <c r="M18" s="78">
        <v>0</v>
      </c>
      <c r="N18" s="79">
        <f t="shared" si="1"/>
        <v>34163</v>
      </c>
      <c r="O18" s="125"/>
    </row>
    <row r="19" spans="2:15" ht="15" customHeight="1">
      <c r="B19" s="164"/>
      <c r="C19" s="390"/>
      <c r="D19" s="385"/>
      <c r="E19" s="386"/>
      <c r="F19" s="378"/>
      <c r="G19" s="17" t="s">
        <v>228</v>
      </c>
      <c r="H19" s="55"/>
      <c r="I19" s="111">
        <v>9905571</v>
      </c>
      <c r="J19" s="78">
        <v>9026660</v>
      </c>
      <c r="K19" s="79">
        <f t="shared" si="0"/>
        <v>18932231</v>
      </c>
      <c r="L19" s="78">
        <v>9939734</v>
      </c>
      <c r="M19" s="78">
        <v>9026660</v>
      </c>
      <c r="N19" s="79">
        <f t="shared" si="1"/>
        <v>18966394</v>
      </c>
      <c r="O19" s="125">
        <f>N17+N18-N19</f>
        <v>0</v>
      </c>
    </row>
    <row r="20" spans="2:15" ht="15" customHeight="1">
      <c r="B20" s="164"/>
      <c r="C20" s="390"/>
      <c r="D20" s="385"/>
      <c r="E20" s="386"/>
      <c r="F20" s="377" t="s">
        <v>216</v>
      </c>
      <c r="G20" s="17" t="s">
        <v>226</v>
      </c>
      <c r="H20" s="55"/>
      <c r="I20" s="122">
        <v>62</v>
      </c>
      <c r="J20" s="116" t="s">
        <v>245</v>
      </c>
      <c r="K20" s="79">
        <f t="shared" si="0"/>
        <v>62</v>
      </c>
      <c r="L20" s="78">
        <v>19</v>
      </c>
      <c r="M20" s="116">
        <v>0</v>
      </c>
      <c r="N20" s="79">
        <f t="shared" si="1"/>
        <v>19</v>
      </c>
      <c r="O20" s="125">
        <f>N20-K22</f>
        <v>0</v>
      </c>
    </row>
    <row r="21" spans="2:15" ht="15" customHeight="1">
      <c r="B21" s="164"/>
      <c r="C21" s="390"/>
      <c r="D21" s="385"/>
      <c r="E21" s="386"/>
      <c r="F21" s="265"/>
      <c r="G21" s="17" t="s">
        <v>227</v>
      </c>
      <c r="H21" s="55"/>
      <c r="I21" s="111">
        <v>-43</v>
      </c>
      <c r="J21" s="116" t="s">
        <v>245</v>
      </c>
      <c r="K21" s="79">
        <f t="shared" si="0"/>
        <v>-43</v>
      </c>
      <c r="L21" s="78">
        <v>0</v>
      </c>
      <c r="M21" s="116">
        <v>0</v>
      </c>
      <c r="N21" s="79">
        <f t="shared" si="1"/>
        <v>0</v>
      </c>
      <c r="O21" s="125"/>
    </row>
    <row r="22" spans="2:15" ht="15" customHeight="1">
      <c r="B22" s="164"/>
      <c r="C22" s="390"/>
      <c r="D22" s="387"/>
      <c r="E22" s="388"/>
      <c r="F22" s="378"/>
      <c r="G22" s="17" t="s">
        <v>228</v>
      </c>
      <c r="H22" s="55"/>
      <c r="I22" s="111">
        <v>19</v>
      </c>
      <c r="J22" s="116" t="s">
        <v>245</v>
      </c>
      <c r="K22" s="79">
        <f t="shared" si="0"/>
        <v>19</v>
      </c>
      <c r="L22" s="78">
        <v>19</v>
      </c>
      <c r="M22" s="116">
        <v>0</v>
      </c>
      <c r="N22" s="79">
        <f t="shared" si="1"/>
        <v>19</v>
      </c>
      <c r="O22" s="125">
        <f>N20+N21-N22</f>
        <v>0</v>
      </c>
    </row>
    <row r="23" spans="2:15" ht="15" customHeight="1">
      <c r="B23" s="164"/>
      <c r="C23" s="390"/>
      <c r="D23" s="383" t="s">
        <v>23</v>
      </c>
      <c r="E23" s="384"/>
      <c r="F23" s="377" t="s">
        <v>214</v>
      </c>
      <c r="G23" s="17" t="s">
        <v>148</v>
      </c>
      <c r="H23" s="55"/>
      <c r="I23" s="111">
        <v>4501782</v>
      </c>
      <c r="J23" s="78">
        <v>804304</v>
      </c>
      <c r="K23" s="79">
        <f t="shared" si="0"/>
        <v>5306086</v>
      </c>
      <c r="L23" s="78">
        <v>4521383</v>
      </c>
      <c r="M23" s="78">
        <v>808603</v>
      </c>
      <c r="N23" s="79">
        <f t="shared" si="1"/>
        <v>5329986</v>
      </c>
      <c r="O23" s="125">
        <f>N23-K25</f>
        <v>0</v>
      </c>
    </row>
    <row r="24" spans="2:15" ht="15" customHeight="1">
      <c r="B24" s="164"/>
      <c r="C24" s="390"/>
      <c r="D24" s="385"/>
      <c r="E24" s="386"/>
      <c r="F24" s="265"/>
      <c r="G24" s="17" t="s">
        <v>149</v>
      </c>
      <c r="H24" s="55"/>
      <c r="I24" s="111">
        <v>19601</v>
      </c>
      <c r="J24" s="78">
        <v>4299</v>
      </c>
      <c r="K24" s="79">
        <f t="shared" si="0"/>
        <v>23900</v>
      </c>
      <c r="L24" s="78">
        <v>-385858</v>
      </c>
      <c r="M24" s="78">
        <v>39808</v>
      </c>
      <c r="N24" s="79">
        <f t="shared" si="1"/>
        <v>-346050</v>
      </c>
      <c r="O24" s="125"/>
    </row>
    <row r="25" spans="2:15" ht="15" customHeight="1">
      <c r="B25" s="164"/>
      <c r="C25" s="390"/>
      <c r="D25" s="385"/>
      <c r="E25" s="386"/>
      <c r="F25" s="378"/>
      <c r="G25" s="17" t="s">
        <v>150</v>
      </c>
      <c r="H25" s="55"/>
      <c r="I25" s="111">
        <v>4521383</v>
      </c>
      <c r="J25" s="78">
        <v>808603</v>
      </c>
      <c r="K25" s="79">
        <f t="shared" si="0"/>
        <v>5329986</v>
      </c>
      <c r="L25" s="78">
        <v>4135525</v>
      </c>
      <c r="M25" s="78">
        <v>848411</v>
      </c>
      <c r="N25" s="79">
        <f t="shared" si="1"/>
        <v>4983936</v>
      </c>
      <c r="O25" s="125">
        <f>N23+N24-N25</f>
        <v>0</v>
      </c>
    </row>
    <row r="26" spans="2:15" ht="15" customHeight="1">
      <c r="B26" s="164"/>
      <c r="C26" s="311"/>
      <c r="D26" s="385"/>
      <c r="E26" s="386"/>
      <c r="F26" s="377" t="s">
        <v>216</v>
      </c>
      <c r="G26" s="17" t="s">
        <v>148</v>
      </c>
      <c r="H26" s="55"/>
      <c r="I26" s="111">
        <v>18408</v>
      </c>
      <c r="J26" s="78">
        <v>18288</v>
      </c>
      <c r="K26" s="79">
        <f t="shared" si="0"/>
        <v>36696</v>
      </c>
      <c r="L26" s="78">
        <v>26693</v>
      </c>
      <c r="M26" s="78">
        <v>17880</v>
      </c>
      <c r="N26" s="79">
        <f t="shared" si="1"/>
        <v>44573</v>
      </c>
      <c r="O26" s="125">
        <f>N26-K28</f>
        <v>0</v>
      </c>
    </row>
    <row r="27" spans="2:15" ht="15" customHeight="1">
      <c r="B27" s="164"/>
      <c r="C27" s="311"/>
      <c r="D27" s="385"/>
      <c r="E27" s="386"/>
      <c r="F27" s="265"/>
      <c r="G27" s="17" t="s">
        <v>149</v>
      </c>
      <c r="H27" s="55"/>
      <c r="I27" s="111">
        <v>8285</v>
      </c>
      <c r="J27" s="78">
        <v>-408</v>
      </c>
      <c r="K27" s="79">
        <f t="shared" si="0"/>
        <v>7877</v>
      </c>
      <c r="L27" s="78">
        <v>1869</v>
      </c>
      <c r="M27" s="78">
        <v>3095</v>
      </c>
      <c r="N27" s="79">
        <f t="shared" si="1"/>
        <v>4964</v>
      </c>
      <c r="O27" s="125"/>
    </row>
    <row r="28" spans="2:15" ht="15" customHeight="1">
      <c r="B28" s="164"/>
      <c r="C28" s="311"/>
      <c r="D28" s="387"/>
      <c r="E28" s="388"/>
      <c r="F28" s="378"/>
      <c r="G28" s="17" t="s">
        <v>150</v>
      </c>
      <c r="H28" s="55"/>
      <c r="I28" s="111">
        <v>26693</v>
      </c>
      <c r="J28" s="78">
        <v>17880</v>
      </c>
      <c r="K28" s="79">
        <f t="shared" si="0"/>
        <v>44573</v>
      </c>
      <c r="L28" s="78">
        <v>28562</v>
      </c>
      <c r="M28" s="78">
        <v>20975</v>
      </c>
      <c r="N28" s="79">
        <f t="shared" si="1"/>
        <v>49537</v>
      </c>
      <c r="O28" s="125">
        <f>N26+N27-N28</f>
        <v>0</v>
      </c>
    </row>
    <row r="29" spans="2:15" ht="15" customHeight="1">
      <c r="B29" s="164"/>
      <c r="C29" s="311"/>
      <c r="D29" s="383" t="s">
        <v>132</v>
      </c>
      <c r="E29" s="384"/>
      <c r="F29" s="377" t="s">
        <v>214</v>
      </c>
      <c r="G29" s="17" t="s">
        <v>148</v>
      </c>
      <c r="H29" s="55"/>
      <c r="I29" s="111">
        <v>15433743</v>
      </c>
      <c r="J29" s="78">
        <v>10145007</v>
      </c>
      <c r="K29" s="79">
        <f t="shared" si="0"/>
        <v>25578750</v>
      </c>
      <c r="L29" s="78">
        <v>15480838</v>
      </c>
      <c r="M29" s="78">
        <v>10117038</v>
      </c>
      <c r="N29" s="79">
        <f t="shared" si="1"/>
        <v>25597876</v>
      </c>
      <c r="O29" s="125">
        <f>N29-K31</f>
        <v>0</v>
      </c>
    </row>
    <row r="30" spans="2:15" ht="15" customHeight="1">
      <c r="B30" s="164"/>
      <c r="C30" s="311"/>
      <c r="D30" s="385"/>
      <c r="E30" s="386"/>
      <c r="F30" s="265"/>
      <c r="G30" s="17" t="s">
        <v>149</v>
      </c>
      <c r="H30" s="55"/>
      <c r="I30" s="80">
        <v>47095</v>
      </c>
      <c r="J30" s="81">
        <v>-27969</v>
      </c>
      <c r="K30" s="79">
        <f t="shared" si="0"/>
        <v>19126</v>
      </c>
      <c r="L30" s="81">
        <v>-308302</v>
      </c>
      <c r="M30" s="81">
        <v>40549</v>
      </c>
      <c r="N30" s="79">
        <f t="shared" si="1"/>
        <v>-267753</v>
      </c>
      <c r="O30" s="125"/>
    </row>
    <row r="31" spans="2:15" ht="15" customHeight="1">
      <c r="B31" s="164"/>
      <c r="C31" s="311"/>
      <c r="D31" s="385"/>
      <c r="E31" s="386"/>
      <c r="F31" s="378"/>
      <c r="G31" s="17" t="s">
        <v>150</v>
      </c>
      <c r="H31" s="55"/>
      <c r="I31" s="111">
        <v>15480838</v>
      </c>
      <c r="J31" s="78">
        <v>10117038</v>
      </c>
      <c r="K31" s="79">
        <f t="shared" si="0"/>
        <v>25597876</v>
      </c>
      <c r="L31" s="78">
        <v>15172536</v>
      </c>
      <c r="M31" s="78">
        <v>10157587</v>
      </c>
      <c r="N31" s="79">
        <f t="shared" si="1"/>
        <v>25330123</v>
      </c>
      <c r="O31" s="125">
        <f>N29+N30-N31</f>
        <v>0</v>
      </c>
    </row>
    <row r="32" spans="2:15" ht="15" customHeight="1">
      <c r="B32" s="164"/>
      <c r="C32" s="311"/>
      <c r="D32" s="385"/>
      <c r="E32" s="386"/>
      <c r="F32" s="377" t="s">
        <v>216</v>
      </c>
      <c r="G32" s="17" t="s">
        <v>148</v>
      </c>
      <c r="H32" s="55"/>
      <c r="I32" s="111">
        <v>70068</v>
      </c>
      <c r="J32" s="78">
        <v>27634</v>
      </c>
      <c r="K32" s="79">
        <f t="shared" si="0"/>
        <v>97702</v>
      </c>
      <c r="L32" s="78">
        <v>75892</v>
      </c>
      <c r="M32" s="78">
        <v>26629</v>
      </c>
      <c r="N32" s="79">
        <f t="shared" si="1"/>
        <v>102521</v>
      </c>
      <c r="O32" s="125">
        <f>N32-K34</f>
        <v>0</v>
      </c>
    </row>
    <row r="33" spans="2:15" ht="15" customHeight="1">
      <c r="B33" s="164"/>
      <c r="C33" s="311"/>
      <c r="D33" s="385"/>
      <c r="E33" s="386"/>
      <c r="F33" s="265"/>
      <c r="G33" s="17" t="s">
        <v>149</v>
      </c>
      <c r="H33" s="55"/>
      <c r="I33" s="80">
        <v>5824</v>
      </c>
      <c r="J33" s="81">
        <v>-1005</v>
      </c>
      <c r="K33" s="79">
        <f t="shared" si="0"/>
        <v>4819</v>
      </c>
      <c r="L33" s="81">
        <v>31295</v>
      </c>
      <c r="M33" s="81">
        <v>2095</v>
      </c>
      <c r="N33" s="79">
        <f t="shared" si="1"/>
        <v>33390</v>
      </c>
      <c r="O33" s="125"/>
    </row>
    <row r="34" spans="2:15" ht="15" customHeight="1">
      <c r="B34" s="391"/>
      <c r="C34" s="379"/>
      <c r="D34" s="387"/>
      <c r="E34" s="388"/>
      <c r="F34" s="378"/>
      <c r="G34" s="17" t="s">
        <v>150</v>
      </c>
      <c r="H34" s="55"/>
      <c r="I34" s="111">
        <v>75892</v>
      </c>
      <c r="J34" s="78">
        <v>26629</v>
      </c>
      <c r="K34" s="79">
        <f t="shared" si="0"/>
        <v>102521</v>
      </c>
      <c r="L34" s="78">
        <v>107187</v>
      </c>
      <c r="M34" s="78">
        <v>28724</v>
      </c>
      <c r="N34" s="79">
        <f t="shared" si="1"/>
        <v>135911</v>
      </c>
      <c r="O34" s="125">
        <f>N32+N33-N34</f>
        <v>0</v>
      </c>
    </row>
    <row r="35" spans="2:15" ht="15" customHeight="1">
      <c r="B35" s="322" t="s">
        <v>185</v>
      </c>
      <c r="C35" s="310" t="s">
        <v>186</v>
      </c>
      <c r="D35" s="383" t="s">
        <v>25</v>
      </c>
      <c r="E35" s="384"/>
      <c r="F35" s="239" t="s">
        <v>148</v>
      </c>
      <c r="G35" s="149"/>
      <c r="H35" s="55"/>
      <c r="I35" s="111">
        <v>25993</v>
      </c>
      <c r="J35" s="78">
        <v>8440</v>
      </c>
      <c r="K35" s="79">
        <f t="shared" si="0"/>
        <v>34433</v>
      </c>
      <c r="L35" s="78">
        <v>26092</v>
      </c>
      <c r="M35" s="78">
        <v>7866</v>
      </c>
      <c r="N35" s="79">
        <f t="shared" si="1"/>
        <v>33958</v>
      </c>
      <c r="O35" s="125">
        <f>N35-K37</f>
        <v>0</v>
      </c>
    </row>
    <row r="36" spans="2:15" ht="15" customHeight="1">
      <c r="B36" s="323"/>
      <c r="C36" s="311"/>
      <c r="D36" s="385"/>
      <c r="E36" s="386"/>
      <c r="F36" s="239" t="s">
        <v>149</v>
      </c>
      <c r="G36" s="149"/>
      <c r="H36" s="55"/>
      <c r="I36" s="111">
        <v>99</v>
      </c>
      <c r="J36" s="78">
        <v>-574</v>
      </c>
      <c r="K36" s="79">
        <f t="shared" si="0"/>
        <v>-475</v>
      </c>
      <c r="L36" s="78">
        <v>610</v>
      </c>
      <c r="M36" s="78">
        <v>0</v>
      </c>
      <c r="N36" s="79">
        <f t="shared" si="1"/>
        <v>610</v>
      </c>
      <c r="O36" s="125"/>
    </row>
    <row r="37" spans="2:15" ht="15" customHeight="1">
      <c r="B37" s="323"/>
      <c r="C37" s="311"/>
      <c r="D37" s="387"/>
      <c r="E37" s="388"/>
      <c r="F37" s="239" t="s">
        <v>150</v>
      </c>
      <c r="G37" s="149"/>
      <c r="H37" s="55"/>
      <c r="I37" s="111">
        <v>26092</v>
      </c>
      <c r="J37" s="78">
        <v>7866</v>
      </c>
      <c r="K37" s="79">
        <f t="shared" si="0"/>
        <v>33958</v>
      </c>
      <c r="L37" s="78">
        <v>26702</v>
      </c>
      <c r="M37" s="78">
        <v>7866</v>
      </c>
      <c r="N37" s="79">
        <f t="shared" si="1"/>
        <v>34568</v>
      </c>
      <c r="O37" s="125">
        <f>N35+N36-N37</f>
        <v>0</v>
      </c>
    </row>
    <row r="38" spans="2:15" ht="15" customHeight="1">
      <c r="B38" s="323"/>
      <c r="C38" s="311"/>
      <c r="D38" s="383" t="s">
        <v>154</v>
      </c>
      <c r="E38" s="384"/>
      <c r="F38" s="239" t="s">
        <v>148</v>
      </c>
      <c r="G38" s="149"/>
      <c r="H38" s="55"/>
      <c r="I38" s="111">
        <v>28888</v>
      </c>
      <c r="J38" s="78">
        <v>21431</v>
      </c>
      <c r="K38" s="79">
        <f t="shared" si="0"/>
        <v>50319</v>
      </c>
      <c r="L38" s="78">
        <v>24565</v>
      </c>
      <c r="M38" s="78">
        <v>21431</v>
      </c>
      <c r="N38" s="79">
        <f t="shared" si="1"/>
        <v>45996</v>
      </c>
      <c r="O38" s="125">
        <f>N38-K40</f>
        <v>0</v>
      </c>
    </row>
    <row r="39" spans="2:15" ht="15" customHeight="1">
      <c r="B39" s="323"/>
      <c r="C39" s="311"/>
      <c r="D39" s="385"/>
      <c r="E39" s="386"/>
      <c r="F39" s="239" t="s">
        <v>149</v>
      </c>
      <c r="G39" s="149"/>
      <c r="H39" s="55"/>
      <c r="I39" s="111">
        <v>-4323</v>
      </c>
      <c r="J39" s="78">
        <v>0</v>
      </c>
      <c r="K39" s="79">
        <f t="shared" si="0"/>
        <v>-4323</v>
      </c>
      <c r="L39" s="78">
        <v>-762</v>
      </c>
      <c r="M39" s="116">
        <v>0</v>
      </c>
      <c r="N39" s="79">
        <f t="shared" si="1"/>
        <v>-762</v>
      </c>
      <c r="O39" s="125"/>
    </row>
    <row r="40" spans="2:15" ht="15" customHeight="1">
      <c r="B40" s="323"/>
      <c r="C40" s="311"/>
      <c r="D40" s="387"/>
      <c r="E40" s="388"/>
      <c r="F40" s="239" t="s">
        <v>150</v>
      </c>
      <c r="G40" s="149"/>
      <c r="H40" s="55"/>
      <c r="I40" s="111">
        <v>24565</v>
      </c>
      <c r="J40" s="78">
        <v>21431</v>
      </c>
      <c r="K40" s="79">
        <f t="shared" si="0"/>
        <v>45996</v>
      </c>
      <c r="L40" s="78">
        <v>23803</v>
      </c>
      <c r="M40" s="78">
        <v>21431</v>
      </c>
      <c r="N40" s="79">
        <f t="shared" si="1"/>
        <v>45234</v>
      </c>
      <c r="O40" s="125">
        <f>N38+N39-N40</f>
        <v>0</v>
      </c>
    </row>
    <row r="41" spans="2:15" ht="15" customHeight="1">
      <c r="B41" s="323"/>
      <c r="C41" s="311"/>
      <c r="D41" s="383" t="s">
        <v>69</v>
      </c>
      <c r="E41" s="384"/>
      <c r="F41" s="239" t="s">
        <v>148</v>
      </c>
      <c r="G41" s="149"/>
      <c r="H41" s="55"/>
      <c r="I41" s="111">
        <v>46247</v>
      </c>
      <c r="J41" s="78">
        <v>1290</v>
      </c>
      <c r="K41" s="79">
        <f t="shared" si="0"/>
        <v>47537</v>
      </c>
      <c r="L41" s="78">
        <v>43779</v>
      </c>
      <c r="M41" s="78">
        <v>1290</v>
      </c>
      <c r="N41" s="79">
        <f t="shared" si="1"/>
        <v>45069</v>
      </c>
      <c r="O41" s="125">
        <f>N41-K43</f>
        <v>0</v>
      </c>
    </row>
    <row r="42" spans="2:15" ht="15" customHeight="1">
      <c r="B42" s="323"/>
      <c r="C42" s="311"/>
      <c r="D42" s="385"/>
      <c r="E42" s="386"/>
      <c r="F42" s="239" t="s">
        <v>149</v>
      </c>
      <c r="G42" s="149"/>
      <c r="H42" s="55"/>
      <c r="I42" s="122">
        <v>-2468</v>
      </c>
      <c r="J42" s="78">
        <v>0</v>
      </c>
      <c r="K42" s="79">
        <f t="shared" si="0"/>
        <v>-2468</v>
      </c>
      <c r="L42" s="78">
        <v>0</v>
      </c>
      <c r="M42" s="116">
        <v>0</v>
      </c>
      <c r="N42" s="79">
        <f t="shared" si="1"/>
        <v>0</v>
      </c>
      <c r="O42" s="125"/>
    </row>
    <row r="43" spans="2:15" ht="15" customHeight="1">
      <c r="B43" s="323"/>
      <c r="C43" s="311"/>
      <c r="D43" s="387"/>
      <c r="E43" s="388"/>
      <c r="F43" s="239" t="s">
        <v>150</v>
      </c>
      <c r="G43" s="149"/>
      <c r="H43" s="55"/>
      <c r="I43" s="111">
        <v>43779</v>
      </c>
      <c r="J43" s="78">
        <v>1290</v>
      </c>
      <c r="K43" s="79">
        <f t="shared" si="0"/>
        <v>45069</v>
      </c>
      <c r="L43" s="78">
        <v>43779</v>
      </c>
      <c r="M43" s="78">
        <v>1290</v>
      </c>
      <c r="N43" s="79">
        <f t="shared" si="1"/>
        <v>45069</v>
      </c>
      <c r="O43" s="125">
        <f>N41+N42-N43</f>
        <v>0</v>
      </c>
    </row>
    <row r="44" spans="2:15" ht="15" customHeight="1">
      <c r="B44" s="323"/>
      <c r="C44" s="311"/>
      <c r="D44" s="383" t="s">
        <v>23</v>
      </c>
      <c r="E44" s="384"/>
      <c r="F44" s="239" t="s">
        <v>148</v>
      </c>
      <c r="G44" s="149"/>
      <c r="H44" s="55"/>
      <c r="I44" s="111">
        <v>78997</v>
      </c>
      <c r="J44" s="78">
        <v>45038</v>
      </c>
      <c r="K44" s="79">
        <f t="shared" si="0"/>
        <v>124035</v>
      </c>
      <c r="L44" s="78">
        <v>75661</v>
      </c>
      <c r="M44" s="78">
        <v>45038</v>
      </c>
      <c r="N44" s="79">
        <f t="shared" si="1"/>
        <v>120699</v>
      </c>
      <c r="O44" s="125">
        <f>N44-K46</f>
        <v>0</v>
      </c>
    </row>
    <row r="45" spans="2:15" ht="15" customHeight="1">
      <c r="B45" s="323"/>
      <c r="C45" s="311"/>
      <c r="D45" s="385"/>
      <c r="E45" s="386"/>
      <c r="F45" s="239" t="s">
        <v>149</v>
      </c>
      <c r="G45" s="149"/>
      <c r="H45" s="55"/>
      <c r="I45" s="111">
        <v>-3336</v>
      </c>
      <c r="J45" s="78">
        <v>0</v>
      </c>
      <c r="K45" s="79">
        <f t="shared" si="0"/>
        <v>-3336</v>
      </c>
      <c r="L45" s="78">
        <v>2797</v>
      </c>
      <c r="M45" s="116">
        <v>0</v>
      </c>
      <c r="N45" s="79">
        <f t="shared" si="1"/>
        <v>2797</v>
      </c>
      <c r="O45" s="125"/>
    </row>
    <row r="46" spans="2:15" ht="15" customHeight="1">
      <c r="B46" s="323"/>
      <c r="C46" s="311"/>
      <c r="D46" s="387"/>
      <c r="E46" s="388"/>
      <c r="F46" s="239" t="s">
        <v>150</v>
      </c>
      <c r="G46" s="149"/>
      <c r="H46" s="55"/>
      <c r="I46" s="111">
        <v>75661</v>
      </c>
      <c r="J46" s="78">
        <v>45038</v>
      </c>
      <c r="K46" s="79">
        <f t="shared" si="0"/>
        <v>120699</v>
      </c>
      <c r="L46" s="78">
        <v>78458</v>
      </c>
      <c r="M46" s="78">
        <v>45038</v>
      </c>
      <c r="N46" s="79">
        <f t="shared" si="1"/>
        <v>123496</v>
      </c>
      <c r="O46" s="125">
        <f>N44+N45-N46</f>
        <v>0</v>
      </c>
    </row>
    <row r="47" spans="2:15" ht="15" customHeight="1">
      <c r="B47" s="323"/>
      <c r="C47" s="311"/>
      <c r="D47" s="383" t="s">
        <v>132</v>
      </c>
      <c r="E47" s="384"/>
      <c r="F47" s="239" t="s">
        <v>148</v>
      </c>
      <c r="G47" s="149"/>
      <c r="H47" s="55"/>
      <c r="I47" s="111">
        <v>180125</v>
      </c>
      <c r="J47" s="78">
        <v>76199</v>
      </c>
      <c r="K47" s="79">
        <f t="shared" si="0"/>
        <v>256324</v>
      </c>
      <c r="L47" s="78">
        <v>170097</v>
      </c>
      <c r="M47" s="78">
        <v>75625</v>
      </c>
      <c r="N47" s="79">
        <f t="shared" si="1"/>
        <v>245722</v>
      </c>
      <c r="O47" s="125">
        <f>N47-K49</f>
        <v>0</v>
      </c>
    </row>
    <row r="48" spans="2:15" ht="15" customHeight="1">
      <c r="B48" s="323"/>
      <c r="C48" s="311"/>
      <c r="D48" s="385"/>
      <c r="E48" s="386"/>
      <c r="F48" s="239" t="s">
        <v>149</v>
      </c>
      <c r="G48" s="149"/>
      <c r="H48" s="55"/>
      <c r="I48" s="111">
        <v>-10028</v>
      </c>
      <c r="J48" s="78">
        <v>-574</v>
      </c>
      <c r="K48" s="79">
        <f t="shared" si="0"/>
        <v>-10602</v>
      </c>
      <c r="L48" s="78">
        <v>2645</v>
      </c>
      <c r="M48" s="78">
        <v>0</v>
      </c>
      <c r="N48" s="79">
        <f t="shared" si="1"/>
        <v>2645</v>
      </c>
      <c r="O48" s="125"/>
    </row>
    <row r="49" spans="2:15" ht="15" customHeight="1">
      <c r="B49" s="323"/>
      <c r="C49" s="379"/>
      <c r="D49" s="387"/>
      <c r="E49" s="388"/>
      <c r="F49" s="239" t="s">
        <v>150</v>
      </c>
      <c r="G49" s="149"/>
      <c r="H49" s="55"/>
      <c r="I49" s="111">
        <v>170097</v>
      </c>
      <c r="J49" s="78">
        <v>75625</v>
      </c>
      <c r="K49" s="79">
        <f t="shared" si="0"/>
        <v>245722</v>
      </c>
      <c r="L49" s="78">
        <v>172742</v>
      </c>
      <c r="M49" s="78">
        <v>75625</v>
      </c>
      <c r="N49" s="79">
        <f t="shared" si="1"/>
        <v>248367</v>
      </c>
      <c r="O49" s="125">
        <f>N47+N48-N49</f>
        <v>0</v>
      </c>
    </row>
    <row r="50" spans="2:15" ht="15" customHeight="1">
      <c r="B50" s="323"/>
      <c r="C50" s="310" t="s">
        <v>187</v>
      </c>
      <c r="D50" s="383" t="s">
        <v>25</v>
      </c>
      <c r="E50" s="384"/>
      <c r="F50" s="239" t="s">
        <v>148</v>
      </c>
      <c r="G50" s="149"/>
      <c r="H50" s="55"/>
      <c r="I50" s="111">
        <v>3306</v>
      </c>
      <c r="J50" s="116" t="s">
        <v>245</v>
      </c>
      <c r="K50" s="79">
        <f t="shared" si="0"/>
        <v>3306</v>
      </c>
      <c r="L50" s="78">
        <v>3306</v>
      </c>
      <c r="M50" s="116">
        <v>0</v>
      </c>
      <c r="N50" s="79">
        <f t="shared" si="1"/>
        <v>3306</v>
      </c>
      <c r="O50" s="125">
        <f>N50-K52</f>
        <v>0</v>
      </c>
    </row>
    <row r="51" spans="2:15" ht="15" customHeight="1">
      <c r="B51" s="323"/>
      <c r="C51" s="311"/>
      <c r="D51" s="385"/>
      <c r="E51" s="386"/>
      <c r="F51" s="239" t="s">
        <v>149</v>
      </c>
      <c r="G51" s="149"/>
      <c r="H51" s="55"/>
      <c r="I51" s="122" t="s">
        <v>245</v>
      </c>
      <c r="J51" s="116" t="s">
        <v>245</v>
      </c>
      <c r="K51" s="79">
        <f t="shared" si="0"/>
        <v>0</v>
      </c>
      <c r="L51" s="116">
        <v>0</v>
      </c>
      <c r="M51" s="116">
        <v>0</v>
      </c>
      <c r="N51" s="79">
        <f t="shared" si="1"/>
        <v>0</v>
      </c>
      <c r="O51" s="125"/>
    </row>
    <row r="52" spans="2:15" ht="15" customHeight="1">
      <c r="B52" s="323"/>
      <c r="C52" s="311"/>
      <c r="D52" s="387"/>
      <c r="E52" s="388"/>
      <c r="F52" s="239" t="s">
        <v>150</v>
      </c>
      <c r="G52" s="149"/>
      <c r="H52" s="55"/>
      <c r="I52" s="111">
        <v>3306</v>
      </c>
      <c r="J52" s="116" t="s">
        <v>245</v>
      </c>
      <c r="K52" s="79">
        <f t="shared" si="0"/>
        <v>3306</v>
      </c>
      <c r="L52" s="78">
        <v>3306</v>
      </c>
      <c r="M52" s="116">
        <v>0</v>
      </c>
      <c r="N52" s="79">
        <f t="shared" si="1"/>
        <v>3306</v>
      </c>
      <c r="O52" s="125">
        <f>N50+N51-N52</f>
        <v>0</v>
      </c>
    </row>
    <row r="53" spans="2:15" ht="15" customHeight="1">
      <c r="B53" s="323"/>
      <c r="C53" s="311"/>
      <c r="D53" s="383" t="s">
        <v>154</v>
      </c>
      <c r="E53" s="384"/>
      <c r="F53" s="239" t="s">
        <v>148</v>
      </c>
      <c r="G53" s="149"/>
      <c r="H53" s="55"/>
      <c r="I53" s="122" t="s">
        <v>245</v>
      </c>
      <c r="J53" s="116" t="s">
        <v>245</v>
      </c>
      <c r="K53" s="79">
        <f t="shared" si="0"/>
        <v>0</v>
      </c>
      <c r="L53" s="116">
        <v>0</v>
      </c>
      <c r="M53" s="116">
        <v>0</v>
      </c>
      <c r="N53" s="79">
        <f t="shared" si="1"/>
        <v>0</v>
      </c>
      <c r="O53" s="125">
        <f>N53-K55</f>
        <v>0</v>
      </c>
    </row>
    <row r="54" spans="2:15" ht="15" customHeight="1">
      <c r="B54" s="323"/>
      <c r="C54" s="311"/>
      <c r="D54" s="385"/>
      <c r="E54" s="386"/>
      <c r="F54" s="239" t="s">
        <v>149</v>
      </c>
      <c r="G54" s="149"/>
      <c r="H54" s="55"/>
      <c r="I54" s="122" t="s">
        <v>245</v>
      </c>
      <c r="J54" s="116" t="s">
        <v>245</v>
      </c>
      <c r="K54" s="79">
        <f t="shared" si="0"/>
        <v>0</v>
      </c>
      <c r="L54" s="116">
        <v>0</v>
      </c>
      <c r="M54" s="116">
        <v>0</v>
      </c>
      <c r="N54" s="79">
        <f t="shared" si="1"/>
        <v>0</v>
      </c>
      <c r="O54" s="125"/>
    </row>
    <row r="55" spans="2:15" ht="15" customHeight="1">
      <c r="B55" s="323"/>
      <c r="C55" s="311"/>
      <c r="D55" s="387"/>
      <c r="E55" s="388"/>
      <c r="F55" s="239" t="s">
        <v>150</v>
      </c>
      <c r="G55" s="149"/>
      <c r="H55" s="55"/>
      <c r="I55" s="122" t="s">
        <v>245</v>
      </c>
      <c r="J55" s="116" t="s">
        <v>245</v>
      </c>
      <c r="K55" s="79">
        <f t="shared" si="0"/>
        <v>0</v>
      </c>
      <c r="L55" s="116">
        <v>0</v>
      </c>
      <c r="M55" s="116">
        <v>0</v>
      </c>
      <c r="N55" s="79">
        <f t="shared" si="1"/>
        <v>0</v>
      </c>
      <c r="O55" s="125">
        <f>N53+N54-N55</f>
        <v>0</v>
      </c>
    </row>
    <row r="56" spans="2:15" ht="15" customHeight="1">
      <c r="B56" s="323"/>
      <c r="C56" s="311"/>
      <c r="D56" s="383" t="s">
        <v>69</v>
      </c>
      <c r="E56" s="384"/>
      <c r="F56" s="239" t="s">
        <v>148</v>
      </c>
      <c r="G56" s="149"/>
      <c r="H56" s="55"/>
      <c r="I56" s="122" t="s">
        <v>245</v>
      </c>
      <c r="J56" s="116" t="s">
        <v>245</v>
      </c>
      <c r="K56" s="79">
        <f t="shared" si="0"/>
        <v>0</v>
      </c>
      <c r="L56" s="116">
        <v>0</v>
      </c>
      <c r="M56" s="116">
        <v>0</v>
      </c>
      <c r="N56" s="79">
        <f t="shared" si="1"/>
        <v>0</v>
      </c>
      <c r="O56" s="125">
        <f>N56-K58</f>
        <v>0</v>
      </c>
    </row>
    <row r="57" spans="2:15" ht="15" customHeight="1">
      <c r="B57" s="323"/>
      <c r="C57" s="311"/>
      <c r="D57" s="385"/>
      <c r="E57" s="386"/>
      <c r="F57" s="239" t="s">
        <v>149</v>
      </c>
      <c r="G57" s="149"/>
      <c r="H57" s="55"/>
      <c r="I57" s="122" t="s">
        <v>245</v>
      </c>
      <c r="J57" s="116" t="s">
        <v>245</v>
      </c>
      <c r="K57" s="79">
        <f t="shared" si="0"/>
        <v>0</v>
      </c>
      <c r="L57" s="116">
        <v>0</v>
      </c>
      <c r="M57" s="116">
        <v>0</v>
      </c>
      <c r="N57" s="79">
        <f t="shared" si="1"/>
        <v>0</v>
      </c>
      <c r="O57" s="125"/>
    </row>
    <row r="58" spans="2:15" ht="15" customHeight="1">
      <c r="B58" s="323"/>
      <c r="C58" s="311"/>
      <c r="D58" s="387"/>
      <c r="E58" s="388"/>
      <c r="F58" s="239" t="s">
        <v>150</v>
      </c>
      <c r="G58" s="149"/>
      <c r="H58" s="55"/>
      <c r="I58" s="122" t="s">
        <v>245</v>
      </c>
      <c r="J58" s="116" t="s">
        <v>245</v>
      </c>
      <c r="K58" s="79">
        <f t="shared" si="0"/>
        <v>0</v>
      </c>
      <c r="L58" s="116">
        <v>0</v>
      </c>
      <c r="M58" s="116">
        <v>0</v>
      </c>
      <c r="N58" s="79">
        <f t="shared" si="1"/>
        <v>0</v>
      </c>
      <c r="O58" s="125">
        <f>N56+N57-N58</f>
        <v>0</v>
      </c>
    </row>
    <row r="59" spans="2:15" ht="15" customHeight="1">
      <c r="B59" s="323"/>
      <c r="C59" s="311"/>
      <c r="D59" s="383" t="s">
        <v>23</v>
      </c>
      <c r="E59" s="384"/>
      <c r="F59" s="239" t="s">
        <v>148</v>
      </c>
      <c r="G59" s="149"/>
      <c r="H59" s="55"/>
      <c r="I59" s="122" t="s">
        <v>245</v>
      </c>
      <c r="J59" s="116" t="s">
        <v>245</v>
      </c>
      <c r="K59" s="79">
        <f t="shared" si="0"/>
        <v>0</v>
      </c>
      <c r="L59" s="116">
        <v>0</v>
      </c>
      <c r="M59" s="116">
        <v>0</v>
      </c>
      <c r="N59" s="79">
        <f t="shared" si="1"/>
        <v>0</v>
      </c>
      <c r="O59" s="125">
        <f>N59-K61</f>
        <v>0</v>
      </c>
    </row>
    <row r="60" spans="2:15" ht="15" customHeight="1">
      <c r="B60" s="323"/>
      <c r="C60" s="311"/>
      <c r="D60" s="385"/>
      <c r="E60" s="386"/>
      <c r="F60" s="239" t="s">
        <v>149</v>
      </c>
      <c r="G60" s="149"/>
      <c r="H60" s="55"/>
      <c r="I60" s="122" t="s">
        <v>245</v>
      </c>
      <c r="J60" s="116" t="s">
        <v>245</v>
      </c>
      <c r="K60" s="79">
        <f t="shared" si="0"/>
        <v>0</v>
      </c>
      <c r="L60" s="116">
        <v>0</v>
      </c>
      <c r="M60" s="116">
        <v>0</v>
      </c>
      <c r="N60" s="79">
        <f t="shared" si="1"/>
        <v>0</v>
      </c>
      <c r="O60" s="125"/>
    </row>
    <row r="61" spans="2:15" ht="15" customHeight="1">
      <c r="B61" s="323"/>
      <c r="C61" s="311"/>
      <c r="D61" s="387"/>
      <c r="E61" s="388"/>
      <c r="F61" s="239" t="s">
        <v>150</v>
      </c>
      <c r="G61" s="149"/>
      <c r="H61" s="55"/>
      <c r="I61" s="122" t="s">
        <v>245</v>
      </c>
      <c r="J61" s="116" t="s">
        <v>245</v>
      </c>
      <c r="K61" s="79">
        <f t="shared" si="0"/>
        <v>0</v>
      </c>
      <c r="L61" s="116">
        <v>0</v>
      </c>
      <c r="M61" s="116">
        <v>0</v>
      </c>
      <c r="N61" s="79">
        <f t="shared" si="1"/>
        <v>0</v>
      </c>
      <c r="O61" s="125">
        <f>N59+N60-N61</f>
        <v>0</v>
      </c>
    </row>
    <row r="62" spans="2:15" ht="15" customHeight="1">
      <c r="B62" s="323"/>
      <c r="C62" s="311"/>
      <c r="D62" s="383" t="s">
        <v>132</v>
      </c>
      <c r="E62" s="384"/>
      <c r="F62" s="239" t="s">
        <v>148</v>
      </c>
      <c r="G62" s="149"/>
      <c r="H62" s="55"/>
      <c r="I62" s="111">
        <v>3306</v>
      </c>
      <c r="J62" s="116" t="s">
        <v>245</v>
      </c>
      <c r="K62" s="79">
        <f t="shared" si="0"/>
        <v>3306</v>
      </c>
      <c r="L62" s="78">
        <v>3306</v>
      </c>
      <c r="M62" s="116">
        <v>0</v>
      </c>
      <c r="N62" s="79">
        <f t="shared" si="1"/>
        <v>3306</v>
      </c>
      <c r="O62" s="125">
        <f>N62-K64</f>
        <v>0</v>
      </c>
    </row>
    <row r="63" spans="2:15" ht="15" customHeight="1">
      <c r="B63" s="323"/>
      <c r="C63" s="311"/>
      <c r="D63" s="385"/>
      <c r="E63" s="386"/>
      <c r="F63" s="239" t="s">
        <v>149</v>
      </c>
      <c r="G63" s="149"/>
      <c r="H63" s="55"/>
      <c r="I63" s="122" t="s">
        <v>245</v>
      </c>
      <c r="J63" s="116" t="s">
        <v>245</v>
      </c>
      <c r="K63" s="79">
        <f t="shared" si="0"/>
        <v>0</v>
      </c>
      <c r="L63" s="116">
        <v>0</v>
      </c>
      <c r="M63" s="116">
        <v>0</v>
      </c>
      <c r="N63" s="79">
        <f t="shared" si="1"/>
        <v>0</v>
      </c>
      <c r="O63" s="125"/>
    </row>
    <row r="64" spans="2:15" ht="15" customHeight="1" thickBot="1">
      <c r="B64" s="389"/>
      <c r="C64" s="312"/>
      <c r="D64" s="392"/>
      <c r="E64" s="393"/>
      <c r="F64" s="394" t="s">
        <v>150</v>
      </c>
      <c r="G64" s="395"/>
      <c r="H64" s="61"/>
      <c r="I64" s="117">
        <v>3306</v>
      </c>
      <c r="J64" s="124" t="s">
        <v>245</v>
      </c>
      <c r="K64" s="119">
        <f t="shared" si="0"/>
        <v>3306</v>
      </c>
      <c r="L64" s="118">
        <v>3306</v>
      </c>
      <c r="M64" s="124">
        <v>0</v>
      </c>
      <c r="N64" s="119">
        <f t="shared" si="1"/>
        <v>3306</v>
      </c>
      <c r="O64" s="125">
        <f>N62+N63-N64</f>
        <v>0</v>
      </c>
    </row>
    <row r="65" ht="12">
      <c r="C65" s="14"/>
    </row>
    <row r="66" ht="12">
      <c r="C66" s="14"/>
    </row>
    <row r="67" ht="12">
      <c r="C67" s="14"/>
    </row>
    <row r="68" spans="3:8" s="6" customFormat="1" ht="12">
      <c r="C68" s="14"/>
      <c r="F68" s="7"/>
      <c r="G68" s="7"/>
      <c r="H68" s="7"/>
    </row>
    <row r="69" spans="3:8" s="6" customFormat="1" ht="12">
      <c r="C69" s="14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5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＊</cp:lastModifiedBy>
  <cp:lastPrinted>2016-06-14T11:28:16Z</cp:lastPrinted>
  <dcterms:created xsi:type="dcterms:W3CDTF">1997-01-08T22:48:59Z</dcterms:created>
  <dcterms:modified xsi:type="dcterms:W3CDTF">2016-06-17T01:36:56Z</dcterms:modified>
  <cp:category/>
  <cp:version/>
  <cp:contentType/>
  <cp:contentStatus/>
</cp:coreProperties>
</file>