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0" windowWidth="11325" windowHeight="8055" tabRatio="552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'０１～０８表'!$B$1:$N$61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'目次'!$A$1:$G$33</definedName>
  </definedNames>
  <calcPr fullCalcOnLoad="1"/>
</workbook>
</file>

<file path=xl/sharedStrings.xml><?xml version="1.0" encoding="utf-8"?>
<sst xmlns="http://schemas.openxmlformats.org/spreadsheetml/2006/main" count="795" uniqueCount="266">
  <si>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</si>
  <si>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</si>
  <si>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</si>
  <si>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</si>
  <si>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</si>
  <si>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</si>
  <si>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</si>
  <si>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</si>
  <si>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</si>
  <si>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</si>
  <si>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</si>
  <si>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</si>
  <si>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</si>
  <si>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</si>
  <si>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</si>
  <si>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</si>
  <si>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</si>
  <si>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</si>
  <si>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</si>
  <si>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</si>
  <si>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</si>
  <si>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</si>
  <si>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</si>
  <si>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</si>
  <si>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</si>
  <si>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</si>
  <si>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</si>
  <si>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</si>
  <si>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</si>
  <si>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</si>
  <si>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</si>
  <si>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</si>
  <si>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</si>
  <si>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</si>
  <si>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</si>
  <si>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</si>
  <si>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</si>
  <si>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</si>
  <si>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</si>
  <si>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</si>
  <si>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</si>
  <si>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</si>
  <si>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</si>
  <si>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</si>
  <si>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</si>
  <si>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</si>
  <si>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</si>
  <si>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</si>
  <si>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</si>
  <si>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</si>
  <si>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</si>
  <si>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</si>
  <si>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</si>
  <si>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</si>
  <si>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</si>
  <si>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</si>
  <si>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</si>
  <si>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</si>
  <si>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</si>
  <si>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</si>
  <si>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</si>
  <si>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</si>
  <si>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</si>
  <si>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</si>
  <si>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</si>
  <si>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</si>
  <si>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</si>
  <si>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</si>
  <si>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</si>
  <si>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</si>
  <si>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</si>
  <si>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</si>
  <si>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</si>
  <si>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</si>
  <si>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</si>
  <si>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</si>
  <si>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</si>
  <si>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</si>
  <si>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</si>
  <si>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</si>
  <si>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</si>
  <si>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</si>
  <si>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</si>
  <si>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</si>
  <si>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</si>
  <si>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</si>
  <si>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</si>
  <si>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</si>
  <si>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</si>
  <si>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</si>
  <si>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</si>
  <si>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</si>
  <si>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</si>
  <si>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</si>
  <si>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</si>
  <si>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</si>
  <si>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</si>
  <si>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</si>
  <si>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</si>
  <si>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</si>
  <si>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</si>
  <si>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</si>
  <si>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</si>
  <si>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</si>
  <si>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</si>
  <si>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</si>
  <si>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</si>
  <si>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</si>
  <si>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</si>
  <si>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</si>
  <si>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</si>
  <si>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</si>
  <si>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</si>
  <si>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</si>
  <si>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</si>
  <si>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</si>
  <si>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</si>
  <si>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</si>
  <si>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</si>
  <si>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</si>
  <si>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</si>
  <si>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</si>
  <si>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</si>
  <si>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</si>
  <si>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</si>
  <si>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</si>
  <si>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</si>
  <si>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</si>
  <si>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</si>
  <si>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</si>
  <si>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</si>
  <si>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</si>
  <si>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</si>
  <si>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</si>
  <si>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</si>
  <si>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</si>
  <si>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</si>
  <si>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</si>
  <si>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</si>
  <si>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</si>
  <si>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</si>
  <si>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</si>
  <si>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</si>
  <si>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</si>
  <si>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</si>
  <si>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</si>
  <si>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</si>
  <si>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</si>
  <si>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</si>
  <si>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</si>
  <si>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</si>
  <si>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</si>
  <si>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</si>
  <si>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</si>
  <si>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</si>
  <si>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</si>
  <si>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</si>
  <si>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</si>
  <si>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</si>
  <si>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</si>
  <si>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</si>
  <si>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</si>
  <si>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</si>
  <si>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</si>
  <si>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</si>
  <si>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</si>
  <si>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</si>
  <si>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</si>
  <si>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</si>
  <si>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</si>
  <si>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</si>
  <si>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</si>
  <si>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</si>
  <si>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</si>
  <si>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</si>
  <si>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</si>
  <si>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</si>
  <si>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</si>
  <si>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</si>
  <si>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</si>
  <si>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</si>
  <si>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</si>
  <si>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</si>
  <si>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</si>
  <si>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</si>
  <si>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</si>
  <si>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</si>
  <si>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</si>
  <si>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</si>
  <si>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</si>
  <si>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</si>
  <si>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</si>
  <si>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</si>
  <si>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</si>
  <si>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</si>
  <si>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</si>
  <si>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</si>
  <si>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</si>
  <si>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</si>
  <si>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</si>
  <si>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</si>
  <si>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</si>
  <si>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</si>
  <si>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7 小規模集合排水施設</t>
  </si>
  <si>
    <t>　　１０表～１８表・２１表</t>
  </si>
  <si>
    <t>更生施設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</si>
  <si>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</si>
  <si>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</si>
  <si>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</si>
  <si>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</si>
  <si>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</si>
  <si>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</si>
  <si>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</si>
  <si>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</si>
  <si>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</si>
  <si>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</si>
  <si>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</si>
  <si>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</si>
  <si>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</si>
  <si>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</si>
  <si>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</si>
  <si>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</si>
  <si>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</si>
  <si>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</si>
  <si>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</si>
  <si>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</si>
  <si>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</si>
  <si>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</si>
  <si>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t>幼稚園・認定こども園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</si>
  <si>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</si>
  <si>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</si>
  <si>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</si>
  <si>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　Ｃ/Ｂ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</si>
  <si>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</si>
  <si>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</si>
  <si>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</si>
  <si>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</si>
  <si>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</si>
  <si>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</si>
  <si>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-</t>
  </si>
  <si>
    <t>（　　　　　　〃　　　　　 　）</t>
  </si>
  <si>
    <r>
      <t xml:space="preserve">平  成 </t>
    </r>
    <r>
      <rPr>
        <sz val="10"/>
        <color indexed="10"/>
        <rFont val="ＭＳ Ｐ明朝"/>
        <family val="1"/>
      </rPr>
      <t xml:space="preserve"> ２７ </t>
    </r>
    <r>
      <rPr>
        <sz val="10"/>
        <color indexed="8"/>
        <rFont val="ＭＳ Ｐ明朝"/>
        <family val="1"/>
      </rPr>
      <t xml:space="preserve"> 年  度</t>
    </r>
  </si>
  <si>
    <t>平成２７年</t>
  </si>
  <si>
    <r>
      <t>平成２２</t>
    </r>
    <r>
      <rPr>
        <sz val="10"/>
        <color indexed="8"/>
        <rFont val="ＭＳ Ｐ明朝"/>
        <family val="1"/>
      </rPr>
      <t>年</t>
    </r>
  </si>
  <si>
    <r>
      <t>平  成</t>
    </r>
    <r>
      <rPr>
        <sz val="10"/>
        <color indexed="10"/>
        <rFont val="ＭＳ Ｐ明朝"/>
        <family val="1"/>
      </rPr>
      <t xml:space="preserve">  ２７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</si>
  <si>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sz val="10"/>
        <color indexed="10"/>
        <rFont val="ＭＳ Ｐ明朝"/>
        <family val="1"/>
      </rPr>
      <t>２７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</si>
  <si>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２７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</si>
  <si>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b/>
        <sz val="20"/>
        <color indexed="10"/>
        <rFont val="ＭＳ 明朝"/>
        <family val="1"/>
      </rPr>
      <t>２８</t>
    </r>
    <r>
      <rPr>
        <b/>
        <sz val="20"/>
        <color indexed="8"/>
        <rFont val="ＭＳ 明朝"/>
        <family val="1"/>
      </rPr>
      <t xml:space="preserve"> 年  度</t>
    </r>
  </si>
  <si>
    <r>
      <t>平成</t>
    </r>
    <r>
      <rPr>
        <b/>
        <sz val="16"/>
        <color indexed="10"/>
        <rFont val="ＭＳ 明朝"/>
        <family val="1"/>
      </rPr>
      <t>２９</t>
    </r>
    <r>
      <rPr>
        <b/>
        <sz val="16"/>
        <color indexed="8"/>
        <rFont val="ＭＳ 明朝"/>
        <family val="1"/>
      </rPr>
      <t>年３月末日 現在</t>
    </r>
  </si>
  <si>
    <r>
      <t xml:space="preserve">平  成 </t>
    </r>
    <r>
      <rPr>
        <sz val="10"/>
        <color indexed="10"/>
        <rFont val="ＭＳ Ｐ明朝"/>
        <family val="1"/>
      </rPr>
      <t xml:space="preserve"> ２８ </t>
    </r>
    <r>
      <rPr>
        <sz val="10"/>
        <color indexed="8"/>
        <rFont val="ＭＳ Ｐ明朝"/>
        <family val="1"/>
      </rPr>
      <t xml:space="preserve"> 年  度</t>
    </r>
  </si>
  <si>
    <t>平成１７年</t>
  </si>
  <si>
    <t>平成２２年</t>
  </si>
  <si>
    <r>
      <t xml:space="preserve">平  成  </t>
    </r>
    <r>
      <rPr>
        <sz val="10"/>
        <color indexed="10"/>
        <rFont val="ＭＳ Ｐ明朝"/>
        <family val="1"/>
      </rPr>
      <t xml:space="preserve">２８ 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</si>
  <si>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 </t>
    </r>
    <r>
      <rPr>
        <sz val="10"/>
        <color indexed="10"/>
        <rFont val="ＭＳ Ｐ明朝"/>
        <family val="1"/>
      </rPr>
      <t xml:space="preserve">２７  </t>
    </r>
    <r>
      <rPr>
        <sz val="10"/>
        <color indexed="8"/>
        <rFont val="ＭＳ Ｐ明朝"/>
        <family val="1"/>
      </rPr>
      <t>年  度</t>
    </r>
  </si>
  <si>
    <r>
      <t xml:space="preserve">平  成  </t>
    </r>
    <r>
      <rPr>
        <sz val="10"/>
        <color indexed="10"/>
        <rFont val="ＭＳ Ｐ明朝"/>
        <family val="1"/>
      </rPr>
      <t>２８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</si>
  <si>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２８</t>
    </r>
    <r>
      <rPr>
        <sz val="10"/>
        <color indexed="8"/>
        <rFont val="ＭＳ Ｐ明朝"/>
        <family val="1"/>
      </rPr>
      <t xml:space="preserve">  年  度</t>
    </r>
  </si>
  <si>
    <r>
      <t>平  成</t>
    </r>
    <r>
      <rPr>
        <sz val="10"/>
        <color indexed="10"/>
        <rFont val="ＭＳ Ｐ明朝"/>
        <family val="1"/>
      </rPr>
      <t xml:space="preserve">  ２８</t>
    </r>
    <r>
      <rPr>
        <sz val="10"/>
        <color indexed="8"/>
        <rFont val="ＭＳ Ｐ明朝"/>
        <family val="1"/>
      </rPr>
      <t xml:space="preserve">  年  度</t>
    </r>
  </si>
  <si>
    <t>（平成29年1月1日現在）　（人）</t>
  </si>
  <si>
    <t>（平成２９年 ４ 月  １ 日現在）</t>
  </si>
  <si>
    <t>（平成２９年 ３ 月 ３１日現在）</t>
  </si>
  <si>
    <t>（平成２８年１０月  １ 日現在）</t>
  </si>
  <si>
    <t>（専任職員数： 平成２９年 ４ 月 １ 日現在）</t>
  </si>
  <si>
    <t>（幼稚園：平成２９年 ５ 月 １日現在）</t>
  </si>
  <si>
    <t>（施設の現況：平成２９年３月３１日現在）</t>
  </si>
  <si>
    <t>（認定こども園：平成２９年 ４ 月 １ 日現在）</t>
  </si>
  <si>
    <t>（※平成２７年度数値は、昨年度発行時点のものです。）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</si>
</sst>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b/>
      <sz val="20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3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7" fillId="0" borderId="12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207" fontId="8" fillId="5" borderId="23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2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5" borderId="24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4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1" xfId="0" applyNumberFormat="1" applyFont="1" applyFill="1" applyBorder="1" applyAlignment="1">
      <alignment horizontal="right" vertical="center"/>
    </xf>
    <xf numFmtId="206" fontId="8" fillId="0" borderId="20" xfId="0" applyNumberFormat="1" applyFont="1" applyFill="1" applyBorder="1" applyAlignment="1">
      <alignment horizontal="right" vertical="center"/>
    </xf>
    <xf numFmtId="206" fontId="8" fillId="5" borderId="22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2" xfId="0" applyNumberFormat="1" applyFont="1" applyFill="1" applyBorder="1" applyAlignment="1">
      <alignment horizontal="right" vertical="center"/>
    </xf>
    <xf numFmtId="206" fontId="8" fillId="0" borderId="25" xfId="0" applyNumberFormat="1" applyFont="1" applyFill="1" applyBorder="1" applyAlignment="1" applyProtection="1">
      <alignment vertical="center" shrinkToFit="1"/>
      <protection locked="0"/>
    </xf>
    <xf numFmtId="206" fontId="8" fillId="5" borderId="26" xfId="0" applyNumberFormat="1" applyFont="1" applyFill="1" applyBorder="1" applyAlignment="1" applyProtection="1">
      <alignment vertical="center" shrinkToFit="1"/>
      <protection locked="0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4" xfId="0" applyNumberFormat="1" applyFont="1" applyFill="1" applyBorder="1" applyAlignment="1">
      <alignment vertical="center"/>
    </xf>
    <xf numFmtId="206" fontId="8" fillId="5" borderId="28" xfId="0" applyNumberFormat="1" applyFont="1" applyFill="1" applyBorder="1" applyAlignment="1">
      <alignment vertical="center"/>
    </xf>
    <xf numFmtId="206" fontId="8" fillId="0" borderId="20" xfId="0" applyNumberFormat="1" applyFont="1" applyFill="1" applyBorder="1" applyAlignment="1">
      <alignment vertical="center"/>
    </xf>
    <xf numFmtId="206" fontId="8" fillId="0" borderId="14" xfId="0" applyNumberFormat="1" applyFont="1" applyFill="1" applyBorder="1" applyAlignment="1">
      <alignment horizontal="right"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24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vertical="center"/>
      <protection locked="0"/>
    </xf>
    <xf numFmtId="206" fontId="8" fillId="5" borderId="22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horizontal="right" vertical="center"/>
      <protection locked="0"/>
    </xf>
    <xf numFmtId="206" fontId="8" fillId="5" borderId="24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19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horizontal="distributed" vertical="center"/>
    </xf>
    <xf numFmtId="206" fontId="8" fillId="0" borderId="30" xfId="0" applyNumberFormat="1" applyFont="1" applyFill="1" applyBorder="1" applyAlignment="1" applyProtection="1">
      <alignment vertical="center"/>
      <protection locked="0"/>
    </xf>
    <xf numFmtId="206" fontId="8" fillId="0" borderId="30" xfId="49" applyNumberFormat="1" applyFont="1" applyFill="1" applyBorder="1" applyAlignment="1">
      <alignment vertical="center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206" fontId="8" fillId="0" borderId="3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206" fontId="8" fillId="5" borderId="30" xfId="0" applyNumberFormat="1" applyFont="1" applyFill="1" applyBorder="1" applyAlignment="1">
      <alignment vertical="center"/>
    </xf>
    <xf numFmtId="206" fontId="8" fillId="0" borderId="30" xfId="0" applyNumberFormat="1" applyFont="1" applyFill="1" applyBorder="1" applyAlignment="1">
      <alignment horizontal="right" vertical="center"/>
    </xf>
    <xf numFmtId="20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206" fontId="8" fillId="0" borderId="35" xfId="0" applyNumberFormat="1" applyFont="1" applyFill="1" applyBorder="1" applyAlignment="1" applyProtection="1">
      <alignment vertical="center" shrinkToFit="1"/>
      <protection locked="0"/>
    </xf>
    <xf numFmtId="206" fontId="8" fillId="0" borderId="30" xfId="0" applyNumberFormat="1" applyFont="1" applyFill="1" applyBorder="1" applyAlignment="1" applyProtection="1">
      <alignment vertical="center" shrinkToFit="1"/>
      <protection locked="0"/>
    </xf>
    <xf numFmtId="0" fontId="8" fillId="0" borderId="36" xfId="0" applyFont="1" applyFill="1" applyBorder="1" applyAlignment="1">
      <alignment horizontal="center" vertical="center" shrinkToFit="1"/>
    </xf>
    <xf numFmtId="206" fontId="8" fillId="0" borderId="31" xfId="0" applyNumberFormat="1" applyFont="1" applyFill="1" applyBorder="1" applyAlignment="1">
      <alignment vertical="center"/>
    </xf>
    <xf numFmtId="206" fontId="8" fillId="0" borderId="32" xfId="0" applyNumberFormat="1" applyFont="1" applyFill="1" applyBorder="1" applyAlignment="1">
      <alignment vertical="center"/>
    </xf>
    <xf numFmtId="206" fontId="8" fillId="0" borderId="37" xfId="0" applyNumberFormat="1" applyFont="1" applyFill="1" applyBorder="1" applyAlignment="1" applyProtection="1">
      <alignment vertical="center"/>
      <protection locked="0"/>
    </xf>
    <xf numFmtId="0" fontId="17" fillId="0" borderId="3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/>
    </xf>
    <xf numFmtId="206" fontId="8" fillId="0" borderId="37" xfId="0" applyNumberFormat="1" applyFont="1" applyFill="1" applyBorder="1" applyAlignment="1">
      <alignment vertical="center"/>
    </xf>
    <xf numFmtId="206" fontId="8" fillId="0" borderId="32" xfId="0" applyNumberFormat="1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distributed" vertical="center"/>
    </xf>
    <xf numFmtId="206" fontId="8" fillId="0" borderId="35" xfId="0" applyNumberFormat="1" applyFont="1" applyFill="1" applyBorder="1" applyAlignment="1" applyProtection="1">
      <alignment horizontal="right" vertical="center"/>
      <protection locked="0"/>
    </xf>
    <xf numFmtId="206" fontId="8" fillId="0" borderId="30" xfId="0" applyNumberFormat="1" applyFont="1" applyFill="1" applyBorder="1" applyAlignment="1" applyProtection="1">
      <alignment horizontal="right" vertical="center"/>
      <protection locked="0"/>
    </xf>
    <xf numFmtId="206" fontId="8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Fill="1" applyBorder="1" applyAlignment="1">
      <alignment vertical="center" textRotation="255" shrinkToFit="1"/>
    </xf>
    <xf numFmtId="0" fontId="8" fillId="0" borderId="23" xfId="0" applyFont="1" applyFill="1" applyBorder="1" applyAlignment="1">
      <alignment vertical="center" textRotation="255" shrinkToFit="1"/>
    </xf>
    <xf numFmtId="0" fontId="8" fillId="0" borderId="33" xfId="0" applyFont="1" applyFill="1" applyBorder="1" applyAlignment="1">
      <alignment vertical="center" textRotation="255" shrinkToFit="1"/>
    </xf>
    <xf numFmtId="0" fontId="8" fillId="0" borderId="3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7" fillId="0" borderId="0" xfId="61" applyFont="1" applyAlignment="1">
      <alignment horizontal="distributed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206" fontId="8" fillId="33" borderId="40" xfId="0" applyNumberFormat="1" applyFont="1" applyFill="1" applyBorder="1" applyAlignment="1" applyProtection="1">
      <alignment vertical="center"/>
      <protection locked="0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205" fontId="6" fillId="5" borderId="14" xfId="0" applyNumberFormat="1" applyFont="1" applyFill="1" applyBorder="1" applyAlignment="1">
      <alignment vertical="center"/>
    </xf>
    <xf numFmtId="205" fontId="6" fillId="5" borderId="16" xfId="0" applyNumberFormat="1" applyFont="1" applyFill="1" applyBorder="1" applyAlignment="1">
      <alignment vertical="center"/>
    </xf>
    <xf numFmtId="205" fontId="6" fillId="5" borderId="28" xfId="0" applyNumberFormat="1" applyFont="1" applyFill="1" applyBorder="1" applyAlignment="1">
      <alignment vertical="center"/>
    </xf>
    <xf numFmtId="205" fontId="6" fillId="5" borderId="24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 textRotation="255"/>
    </xf>
    <xf numFmtId="0" fontId="18" fillId="0" borderId="45" xfId="0" applyFont="1" applyFill="1" applyBorder="1" applyAlignment="1">
      <alignment horizontal="center" vertical="center" textRotation="255"/>
    </xf>
    <xf numFmtId="0" fontId="18" fillId="0" borderId="46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 shrinkToFit="1"/>
    </xf>
    <xf numFmtId="0" fontId="18" fillId="0" borderId="47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48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distributed" vertical="center" shrinkToFit="1"/>
    </xf>
    <xf numFmtId="0" fontId="8" fillId="0" borderId="4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205" fontId="6" fillId="5" borderId="27" xfId="0" applyNumberFormat="1" applyFont="1" applyFill="1" applyBorder="1" applyAlignment="1">
      <alignment vertical="center"/>
    </xf>
    <xf numFmtId="205" fontId="6" fillId="5" borderId="37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255" shrinkToFit="1"/>
    </xf>
    <xf numFmtId="0" fontId="19" fillId="0" borderId="45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textRotation="255"/>
    </xf>
    <xf numFmtId="0" fontId="20" fillId="0" borderId="48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48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46" xfId="0" applyNumberFormat="1" applyFont="1" applyFill="1" applyBorder="1" applyAlignment="1" applyProtection="1">
      <alignment vertical="center"/>
      <protection locked="0"/>
    </xf>
    <xf numFmtId="206" fontId="8" fillId="0" borderId="14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18" fillId="0" borderId="43" xfId="0" applyFont="1" applyFill="1" applyBorder="1" applyAlignment="1">
      <alignment horizontal="center" vertical="center" textRotation="255" shrinkToFit="1"/>
    </xf>
    <xf numFmtId="0" fontId="18" fillId="0" borderId="31" xfId="0" applyFont="1" applyFill="1" applyBorder="1" applyAlignment="1">
      <alignment horizontal="center" vertical="center" textRotation="255" shrinkToFit="1"/>
    </xf>
    <xf numFmtId="0" fontId="18" fillId="0" borderId="49" xfId="0" applyFont="1" applyFill="1" applyBorder="1" applyAlignment="1">
      <alignment horizontal="center" vertical="center" textRotation="255" shrinkToFit="1"/>
    </xf>
    <xf numFmtId="0" fontId="18" fillId="0" borderId="50" xfId="0" applyFont="1" applyFill="1" applyBorder="1" applyAlignment="1">
      <alignment horizontal="center" vertical="center" textRotation="255" shrinkToFit="1"/>
    </xf>
    <xf numFmtId="0" fontId="18" fillId="0" borderId="57" xfId="0" applyFont="1" applyFill="1" applyBorder="1" applyAlignment="1">
      <alignment horizontal="center" vertical="center" textRotation="255" shrinkToFit="1"/>
    </xf>
    <xf numFmtId="0" fontId="18" fillId="0" borderId="58" xfId="0" applyFont="1" applyFill="1" applyBorder="1" applyAlignment="1">
      <alignment horizontal="center" vertical="center" textRotation="255" shrinkToFit="1"/>
    </xf>
    <xf numFmtId="0" fontId="21" fillId="0" borderId="59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textRotation="255"/>
    </xf>
    <xf numFmtId="0" fontId="19" fillId="0" borderId="19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6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20" fillId="0" borderId="45" xfId="0" applyFont="1" applyFill="1" applyBorder="1" applyAlignment="1">
      <alignment horizontal="center" vertical="center" textRotation="255" shrinkToFit="1"/>
    </xf>
    <xf numFmtId="0" fontId="20" fillId="0" borderId="46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4" xfId="0" applyFont="1" applyFill="1" applyBorder="1" applyAlignment="1">
      <alignment horizontal="distributed" vertical="center" shrinkToFit="1"/>
    </xf>
    <xf numFmtId="0" fontId="17" fillId="0" borderId="48" xfId="0" applyFont="1" applyFill="1" applyBorder="1" applyAlignment="1">
      <alignment horizontal="distributed" vertical="center" shrinkToFit="1"/>
    </xf>
    <xf numFmtId="0" fontId="17" fillId="0" borderId="16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center" vertical="center" textRotation="255" shrinkToFit="1"/>
    </xf>
    <xf numFmtId="0" fontId="17" fillId="0" borderId="48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207" fontId="8" fillId="5" borderId="30" xfId="0" applyNumberFormat="1" applyFont="1" applyFill="1" applyBorder="1" applyAlignment="1" applyProtection="1">
      <alignment vertical="center" shrinkToFit="1"/>
      <protection locked="0"/>
    </xf>
    <xf numFmtId="0" fontId="19" fillId="0" borderId="48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distributed" vertical="center"/>
    </xf>
    <xf numFmtId="0" fontId="17" fillId="0" borderId="3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5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shrinkToFit="1"/>
    </xf>
    <xf numFmtId="0" fontId="17" fillId="0" borderId="16" xfId="0" applyFont="1" applyFill="1" applyBorder="1" applyAlignment="1">
      <alignment horizontal="distributed" vertical="center" wrapText="1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17" fillId="0" borderId="23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 wrapText="1" shrinkToFit="1"/>
    </xf>
    <xf numFmtId="0" fontId="17" fillId="0" borderId="15" xfId="0" applyFont="1" applyFill="1" applyBorder="1" applyAlignment="1">
      <alignment horizontal="distributed" vertical="center" shrinkToFit="1"/>
    </xf>
    <xf numFmtId="0" fontId="17" fillId="0" borderId="31" xfId="0" applyFont="1" applyFill="1" applyBorder="1" applyAlignment="1">
      <alignment horizontal="distributed" vertical="center" shrinkToFit="1"/>
    </xf>
    <xf numFmtId="0" fontId="17" fillId="0" borderId="49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7" fillId="0" borderId="50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distributed" vertical="center" shrinkToFit="1"/>
    </xf>
    <xf numFmtId="0" fontId="17" fillId="0" borderId="18" xfId="0" applyFont="1" applyFill="1" applyBorder="1" applyAlignment="1">
      <alignment horizontal="distributed" vertical="center" shrinkToFit="1"/>
    </xf>
    <xf numFmtId="0" fontId="17" fillId="0" borderId="37" xfId="0" applyFont="1" applyFill="1" applyBorder="1" applyAlignment="1">
      <alignment horizontal="distributed" vertical="center" shrinkToFit="1"/>
    </xf>
    <xf numFmtId="0" fontId="17" fillId="0" borderId="43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19" fillId="0" borderId="45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center" vertical="center" textRotation="255"/>
    </xf>
    <xf numFmtId="0" fontId="17" fillId="0" borderId="43" xfId="0" applyFont="1" applyFill="1" applyBorder="1" applyAlignment="1">
      <alignment horizontal="distributed" vertical="center"/>
    </xf>
    <xf numFmtId="0" fontId="17" fillId="0" borderId="49" xfId="0" applyFont="1" applyFill="1" applyBorder="1" applyAlignment="1">
      <alignment horizontal="distributed" vertical="center"/>
    </xf>
    <xf numFmtId="0" fontId="17" fillId="0" borderId="57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distributed" vertical="center"/>
    </xf>
    <xf numFmtId="0" fontId="17" fillId="0" borderId="67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distributed" vertical="center" textRotation="255"/>
    </xf>
    <xf numFmtId="0" fontId="17" fillId="0" borderId="48" xfId="0" applyFont="1" applyFill="1" applyBorder="1" applyAlignment="1">
      <alignment horizontal="distributed" vertical="center" textRotation="255"/>
    </xf>
    <xf numFmtId="0" fontId="17" fillId="0" borderId="59" xfId="0" applyFont="1" applyFill="1" applyBorder="1" applyAlignment="1">
      <alignment horizontal="distributed" vertical="center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31" xfId="0" applyFont="1" applyFill="1" applyBorder="1" applyAlignment="1">
      <alignment horizontal="center" vertical="center" textRotation="255" shrinkToFit="1"/>
    </xf>
    <xf numFmtId="0" fontId="8" fillId="0" borderId="49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9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textRotation="255" shrinkToFit="1"/>
    </xf>
    <xf numFmtId="0" fontId="18" fillId="0" borderId="46" xfId="0" applyFont="1" applyFill="1" applyBorder="1" applyAlignment="1">
      <alignment horizontal="center" vertical="center" textRotation="255" shrinkToFit="1"/>
    </xf>
    <xf numFmtId="0" fontId="17" fillId="0" borderId="37" xfId="0" applyFont="1" applyFill="1" applyBorder="1" applyAlignment="1">
      <alignment horizontal="center" vertical="center" textRotation="255"/>
    </xf>
    <xf numFmtId="0" fontId="17" fillId="0" borderId="30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48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17" fillId="0" borderId="48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textRotation="255" shrinkToFit="1"/>
    </xf>
    <xf numFmtId="0" fontId="18" fillId="0" borderId="45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distributed" textRotation="255"/>
    </xf>
    <xf numFmtId="0" fontId="8" fillId="0" borderId="48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9" xfId="0" applyFont="1" applyFill="1" applyBorder="1" applyAlignment="1">
      <alignment horizontal="center" vertical="distributed" textRotation="255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46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distributed" textRotation="255"/>
    </xf>
    <xf numFmtId="0" fontId="8" fillId="0" borderId="58" xfId="0" applyFont="1" applyFill="1" applyBorder="1" applyAlignment="1">
      <alignment horizontal="center" vertical="distributed" textRotation="255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6</xdr:col>
      <xdr:colOff>0</xdr:colOff>
      <xdr:row>21</xdr:row>
      <xdr:rowOff>19050</xdr:rowOff>
    </xdr:to>
    <xdr:sp>
      <xdr:nvSpPr>
        <xdr:cNvPr id="11" name="Freeform 12"/>
        <xdr:cNvSpPr>
          <a:spLocks/>
        </xdr:cNvSpPr>
      </xdr:nvSpPr>
      <xdr:spPr>
        <a:xfrm>
          <a:off x="4400550" y="55245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22</xdr:row>
      <xdr:rowOff>152400</xdr:rowOff>
    </xdr:from>
    <xdr:to>
      <xdr:col>5</xdr:col>
      <xdr:colOff>676275</xdr:colOff>
      <xdr:row>22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58483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152400</xdr:rowOff>
    </xdr:from>
    <xdr:to>
      <xdr:col>6</xdr:col>
      <xdr:colOff>0</xdr:colOff>
      <xdr:row>25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6770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142875</xdr:rowOff>
    </xdr:from>
    <xdr:to>
      <xdr:col>6</xdr:col>
      <xdr:colOff>9525</xdr:colOff>
      <xdr:row>23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1150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133350</xdr:rowOff>
    </xdr:from>
    <xdr:to>
      <xdr:col>6</xdr:col>
      <xdr:colOff>0</xdr:colOff>
      <xdr:row>24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381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6</xdr:col>
      <xdr:colOff>9525</xdr:colOff>
      <xdr:row>19</xdr:row>
      <xdr:rowOff>19050</xdr:rowOff>
    </xdr:to>
    <xdr:sp>
      <xdr:nvSpPr>
        <xdr:cNvPr id="19" name="Freeform 11"/>
        <xdr:cNvSpPr>
          <a:spLocks/>
        </xdr:cNvSpPr>
      </xdr:nvSpPr>
      <xdr:spPr>
        <a:xfrm>
          <a:off x="4400550" y="5162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tabSelected="1"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3.5"/>
  <cols>
    <col min="1" max="16384" width="9.00390625" style="1" customWidth="1"/>
  </cols>
  <sheetData>
    <row r="2" spans="1:8" ht="24">
      <c r="A2" s="143" t="s">
        <v>247</v>
      </c>
      <c r="B2" s="144"/>
      <c r="C2" s="144"/>
      <c r="D2" s="144"/>
      <c r="E2" s="144"/>
      <c r="F2" s="144"/>
      <c r="G2" s="144"/>
      <c r="H2" s="144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8.5">
      <c r="A9" s="142" t="s">
        <v>92</v>
      </c>
      <c r="B9" s="142"/>
      <c r="C9" s="142"/>
      <c r="D9" s="142"/>
      <c r="E9" s="142"/>
      <c r="F9" s="142"/>
      <c r="G9" s="142"/>
      <c r="H9" s="142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45" t="s">
        <v>248</v>
      </c>
      <c r="B14" s="146"/>
      <c r="C14" s="146"/>
      <c r="D14" s="146"/>
      <c r="E14" s="146"/>
      <c r="F14" s="146"/>
      <c r="G14" s="146"/>
      <c r="H14" s="146"/>
    </row>
    <row r="39" spans="2:8" ht="24">
      <c r="B39" s="141" t="s">
        <v>126</v>
      </c>
      <c r="C39" s="141"/>
      <c r="D39" s="141"/>
      <c r="E39" s="141"/>
      <c r="F39" s="141"/>
      <c r="G39" s="141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G38"/>
  <sheetViews>
    <sheetView zoomScalePageLayoutView="0" workbookViewId="0" topLeftCell="A10">
      <selection activeCell="A18" sqref="A18:B18"/>
    </sheetView>
  </sheetViews>
  <sheetFormatPr defaultColWidth="9.00390625" defaultRowHeight="21.75" customHeight="1"/>
  <cols>
    <col min="1" max="1" width="3.75390625" style="36" customWidth="1"/>
    <col min="2" max="2" width="3.375" style="36" customWidth="1"/>
    <col min="3" max="3" width="25.75390625" style="36" customWidth="1"/>
    <col min="4" max="4" width="24.75390625" style="37" customWidth="1"/>
    <col min="5" max="6" width="9.00390625" style="38" customWidth="1"/>
    <col min="7" max="7" width="5.875" style="36" customWidth="1"/>
    <col min="8" max="16384" width="9.00390625" style="36" customWidth="1"/>
  </cols>
  <sheetData>
    <row r="1" ht="21.75" customHeight="1">
      <c r="D1" s="37" t="s">
        <v>83</v>
      </c>
    </row>
    <row r="5" spans="1:7" ht="21.75" customHeight="1">
      <c r="A5" s="37" t="s">
        <v>84</v>
      </c>
      <c r="B5" s="147" t="s">
        <v>71</v>
      </c>
      <c r="C5" s="147"/>
      <c r="G5" s="40">
        <v>1</v>
      </c>
    </row>
    <row r="6" spans="1:7" ht="21.75" customHeight="1">
      <c r="A6" s="37" t="s">
        <v>85</v>
      </c>
      <c r="B6" s="147" t="s">
        <v>72</v>
      </c>
      <c r="C6" s="147"/>
      <c r="G6" s="41">
        <v>7</v>
      </c>
    </row>
    <row r="7" spans="1:7" ht="21.75" customHeight="1">
      <c r="A7" s="37"/>
      <c r="B7" s="39"/>
      <c r="C7" s="39" t="s">
        <v>113</v>
      </c>
      <c r="G7" s="41"/>
    </row>
    <row r="8" spans="1:7" ht="21.75" customHeight="1">
      <c r="A8" s="148"/>
      <c r="B8" s="148"/>
      <c r="C8" s="39" t="s">
        <v>73</v>
      </c>
      <c r="D8" s="42" t="s">
        <v>258</v>
      </c>
      <c r="G8" s="41">
        <v>10</v>
      </c>
    </row>
    <row r="9" spans="1:7" ht="21.75" customHeight="1">
      <c r="A9" s="148"/>
      <c r="B9" s="148"/>
      <c r="C9" s="39" t="s">
        <v>56</v>
      </c>
      <c r="D9" s="42" t="s">
        <v>259</v>
      </c>
      <c r="G9" s="41">
        <v>11</v>
      </c>
    </row>
    <row r="10" spans="1:7" ht="21.75" customHeight="1">
      <c r="A10" s="148"/>
      <c r="B10" s="148"/>
      <c r="C10" s="39" t="s">
        <v>74</v>
      </c>
      <c r="D10" s="43" t="s">
        <v>240</v>
      </c>
      <c r="G10" s="41">
        <v>13</v>
      </c>
    </row>
    <row r="11" spans="1:7" ht="21.75" customHeight="1">
      <c r="A11" s="148"/>
      <c r="B11" s="148"/>
      <c r="C11" s="39" t="s">
        <v>166</v>
      </c>
      <c r="D11" s="43" t="s">
        <v>240</v>
      </c>
      <c r="G11" s="41">
        <v>13</v>
      </c>
    </row>
    <row r="12" spans="1:7" ht="21.75" customHeight="1">
      <c r="A12" s="148"/>
      <c r="B12" s="148"/>
      <c r="C12" s="39" t="s">
        <v>167</v>
      </c>
      <c r="D12" s="43" t="s">
        <v>240</v>
      </c>
      <c r="G12" s="41">
        <v>13</v>
      </c>
    </row>
    <row r="13" spans="1:7" ht="21.75" customHeight="1">
      <c r="A13" s="148"/>
      <c r="B13" s="148"/>
      <c r="C13" s="39" t="s">
        <v>75</v>
      </c>
      <c r="D13" s="43" t="s">
        <v>240</v>
      </c>
      <c r="G13" s="41">
        <v>14</v>
      </c>
    </row>
    <row r="14" spans="1:7" ht="21.75" customHeight="1">
      <c r="A14" s="148"/>
      <c r="B14" s="148"/>
      <c r="C14" s="39" t="s">
        <v>168</v>
      </c>
      <c r="D14" s="43" t="s">
        <v>240</v>
      </c>
      <c r="G14" s="41">
        <v>14</v>
      </c>
    </row>
    <row r="15" spans="1:7" ht="21.75" customHeight="1">
      <c r="A15" s="148"/>
      <c r="B15" s="148"/>
      <c r="C15" s="39" t="s">
        <v>76</v>
      </c>
      <c r="D15" s="43" t="s">
        <v>240</v>
      </c>
      <c r="G15" s="41">
        <v>15</v>
      </c>
    </row>
    <row r="16" spans="1:7" ht="21.75" customHeight="1">
      <c r="A16" s="148"/>
      <c r="B16" s="148"/>
      <c r="C16" s="39" t="s">
        <v>77</v>
      </c>
      <c r="D16" s="42" t="s">
        <v>260</v>
      </c>
      <c r="G16" s="41">
        <v>23</v>
      </c>
    </row>
    <row r="17" spans="1:7" ht="21.75" customHeight="1">
      <c r="A17" s="148"/>
      <c r="B17" s="148"/>
      <c r="C17" s="39" t="s">
        <v>78</v>
      </c>
      <c r="D17" s="43" t="s">
        <v>240</v>
      </c>
      <c r="G17" s="41">
        <v>24</v>
      </c>
    </row>
    <row r="18" spans="1:7" ht="21.75" customHeight="1">
      <c r="A18" s="148"/>
      <c r="B18" s="148"/>
      <c r="C18" s="39" t="s">
        <v>79</v>
      </c>
      <c r="D18" s="43" t="s">
        <v>240</v>
      </c>
      <c r="G18" s="41">
        <v>26</v>
      </c>
    </row>
    <row r="19" spans="1:7" ht="14.25" customHeight="1">
      <c r="A19" s="148"/>
      <c r="B19" s="148"/>
      <c r="C19" s="147" t="s">
        <v>228</v>
      </c>
      <c r="D19" s="42" t="s">
        <v>262</v>
      </c>
      <c r="G19" s="151">
        <v>26</v>
      </c>
    </row>
    <row r="20" spans="1:7" ht="14.25" customHeight="1">
      <c r="A20" s="37"/>
      <c r="B20" s="37"/>
      <c r="C20" s="150"/>
      <c r="D20" s="42" t="s">
        <v>264</v>
      </c>
      <c r="G20" s="153"/>
    </row>
    <row r="21" spans="1:7" ht="14.25">
      <c r="A21" s="148"/>
      <c r="B21" s="148"/>
      <c r="C21" s="149" t="s">
        <v>227</v>
      </c>
      <c r="D21" s="44" t="s">
        <v>263</v>
      </c>
      <c r="G21" s="151">
        <v>27</v>
      </c>
    </row>
    <row r="22" spans="1:7" ht="14.25" customHeight="1">
      <c r="A22" s="148"/>
      <c r="B22" s="148"/>
      <c r="C22" s="150"/>
      <c r="D22" s="44" t="s">
        <v>261</v>
      </c>
      <c r="G22" s="152"/>
    </row>
    <row r="23" spans="1:7" ht="21.75" customHeight="1">
      <c r="A23" s="148"/>
      <c r="B23" s="148"/>
      <c r="C23" s="45" t="s">
        <v>194</v>
      </c>
      <c r="D23" s="42" t="s">
        <v>259</v>
      </c>
      <c r="G23" s="41">
        <v>33</v>
      </c>
    </row>
    <row r="24" spans="1:7" ht="21.75" customHeight="1">
      <c r="A24" s="148"/>
      <c r="B24" s="148"/>
      <c r="C24" s="39" t="s">
        <v>80</v>
      </c>
      <c r="D24" s="43" t="s">
        <v>240</v>
      </c>
      <c r="G24" s="41">
        <v>33</v>
      </c>
    </row>
    <row r="25" spans="1:7" ht="21.75" customHeight="1">
      <c r="A25" s="148"/>
      <c r="B25" s="148"/>
      <c r="C25" s="39" t="s">
        <v>81</v>
      </c>
      <c r="D25" s="43" t="s">
        <v>240</v>
      </c>
      <c r="G25" s="41">
        <v>34</v>
      </c>
    </row>
    <row r="26" spans="1:7" ht="21.75" customHeight="1">
      <c r="A26" s="148"/>
      <c r="B26" s="148"/>
      <c r="C26" s="39" t="s">
        <v>82</v>
      </c>
      <c r="D26" s="43" t="s">
        <v>240</v>
      </c>
      <c r="G26" s="41">
        <v>46</v>
      </c>
    </row>
    <row r="27" spans="1:7" ht="21.75" customHeight="1">
      <c r="A27" s="148"/>
      <c r="B27" s="148"/>
      <c r="G27" s="41"/>
    </row>
    <row r="28" spans="1:7" ht="21.75" customHeight="1">
      <c r="A28" s="148"/>
      <c r="B28" s="148"/>
      <c r="C28" s="39"/>
      <c r="D28" s="46"/>
      <c r="G28" s="41"/>
    </row>
    <row r="29" spans="1:7" ht="21.75" customHeight="1">
      <c r="A29" s="148"/>
      <c r="B29" s="148"/>
      <c r="C29" s="39"/>
      <c r="D29" s="47"/>
      <c r="G29" s="41"/>
    </row>
    <row r="30" spans="1:7" ht="21.75" customHeight="1">
      <c r="A30" s="148"/>
      <c r="B30" s="148"/>
      <c r="C30" s="39"/>
      <c r="D30" s="47"/>
      <c r="G30" s="41"/>
    </row>
    <row r="31" spans="1:7" ht="21.75" customHeight="1">
      <c r="A31" s="148"/>
      <c r="B31" s="148"/>
      <c r="C31" s="48"/>
      <c r="G31" s="41"/>
    </row>
    <row r="32" spans="2:7" ht="21.75" customHeight="1">
      <c r="B32" s="48"/>
      <c r="C32" s="48"/>
      <c r="G32" s="41"/>
    </row>
    <row r="33" spans="2:7" ht="21.75" customHeight="1">
      <c r="B33" s="48"/>
      <c r="C33" s="48"/>
      <c r="G33" s="41"/>
    </row>
    <row r="34" spans="2:7" ht="21.75" customHeight="1">
      <c r="B34" s="48"/>
      <c r="C34" s="39"/>
      <c r="G34" s="41"/>
    </row>
    <row r="35" spans="1:7" ht="21.75" customHeight="1">
      <c r="A35" s="148"/>
      <c r="B35" s="148"/>
      <c r="C35" s="39"/>
      <c r="G35" s="41"/>
    </row>
    <row r="36" spans="1:7" ht="21.75" customHeight="1">
      <c r="A36" s="148"/>
      <c r="B36" s="148"/>
      <c r="C36" s="39"/>
      <c r="G36" s="41"/>
    </row>
    <row r="37" spans="1:7" ht="21.75" customHeight="1">
      <c r="A37" s="148"/>
      <c r="B37" s="148"/>
      <c r="C37" s="39"/>
      <c r="G37" s="41"/>
    </row>
    <row r="38" spans="1:7" ht="21.75" customHeight="1">
      <c r="A38" s="148"/>
      <c r="B38" s="148"/>
      <c r="G38" s="41"/>
    </row>
  </sheetData>
  <sheetProtection/>
  <mergeCells count="33">
    <mergeCell ref="C21:C22"/>
    <mergeCell ref="G21:G22"/>
    <mergeCell ref="C19:C20"/>
    <mergeCell ref="G19:G20"/>
    <mergeCell ref="A37:B37"/>
    <mergeCell ref="A38:B38"/>
    <mergeCell ref="A30:B30"/>
    <mergeCell ref="A31:B31"/>
    <mergeCell ref="A35:B35"/>
    <mergeCell ref="A36:B36"/>
    <mergeCell ref="A23:B23"/>
    <mergeCell ref="A26:B26"/>
    <mergeCell ref="A27:B27"/>
    <mergeCell ref="A28:B28"/>
    <mergeCell ref="A29:B29"/>
    <mergeCell ref="A24:B24"/>
    <mergeCell ref="A25:B25"/>
    <mergeCell ref="A12:B12"/>
    <mergeCell ref="A13:B13"/>
    <mergeCell ref="A14:B14"/>
    <mergeCell ref="A15:B15"/>
    <mergeCell ref="A16:B16"/>
    <mergeCell ref="A17:B17"/>
    <mergeCell ref="B5:C5"/>
    <mergeCell ref="B6:C6"/>
    <mergeCell ref="A8:B8"/>
    <mergeCell ref="A9:B9"/>
    <mergeCell ref="A22:B22"/>
    <mergeCell ref="A19:B19"/>
    <mergeCell ref="A18:B18"/>
    <mergeCell ref="A21:B21"/>
    <mergeCell ref="A10:B10"/>
    <mergeCell ref="A11:B11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6384" width="9.00390625" style="1" customWidth="1"/>
  </cols>
  <sheetData>
    <row r="2" spans="1:8" ht="24">
      <c r="A2" s="144"/>
      <c r="B2" s="144"/>
      <c r="C2" s="144"/>
      <c r="D2" s="144"/>
      <c r="E2" s="144"/>
      <c r="F2" s="144"/>
      <c r="G2" s="144"/>
      <c r="H2" s="144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144" t="s">
        <v>114</v>
      </c>
      <c r="B9" s="144"/>
      <c r="C9" s="144"/>
      <c r="D9" s="144"/>
      <c r="E9" s="144"/>
      <c r="F9" s="144"/>
      <c r="G9" s="144"/>
      <c r="H9" s="144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46"/>
      <c r="B14" s="146"/>
      <c r="C14" s="146"/>
      <c r="D14" s="146"/>
      <c r="E14" s="146"/>
      <c r="F14" s="146"/>
      <c r="G14" s="146"/>
      <c r="H14" s="146"/>
    </row>
    <row r="39" spans="1:8" ht="24">
      <c r="A39" s="144"/>
      <c r="B39" s="144"/>
      <c r="C39" s="144"/>
      <c r="D39" s="144"/>
      <c r="E39" s="144"/>
      <c r="F39" s="144"/>
      <c r="G39" s="144"/>
      <c r="H39" s="144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60"/>
  <sheetViews>
    <sheetView view="pageBreakPreview" zoomScale="85" zoomScaleNormal="75" zoomScaleSheetLayoutView="85" zoomScalePageLayoutView="0" workbookViewId="0" topLeftCell="A1">
      <selection activeCell="F4" sqref="F4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19" customWidth="1"/>
    <col min="9" max="14" width="11.125" style="6" customWidth="1"/>
    <col min="15" max="15" width="11.25390625" style="8" bestFit="1" customWidth="1"/>
    <col min="16" max="16384" width="9.00390625" style="8" customWidth="1"/>
  </cols>
  <sheetData>
    <row r="1" ht="14.25">
      <c r="B1" s="5" t="s">
        <v>115</v>
      </c>
    </row>
    <row r="3" ht="14.25">
      <c r="B3" s="5" t="s">
        <v>156</v>
      </c>
    </row>
    <row r="4" ht="12.75" thickBot="1">
      <c r="F4" s="428" t="s">
        <v>265</v>
      </c>
    </row>
    <row r="5" spans="2:14" ht="15" customHeight="1">
      <c r="B5" s="230" t="s">
        <v>21</v>
      </c>
      <c r="C5" s="231"/>
      <c r="D5" s="231"/>
      <c r="E5" s="231"/>
      <c r="F5" s="231"/>
      <c r="G5" s="231"/>
      <c r="H5" s="232"/>
      <c r="I5" s="227" t="s">
        <v>241</v>
      </c>
      <c r="J5" s="228"/>
      <c r="K5" s="229"/>
      <c r="L5" s="262" t="s">
        <v>249</v>
      </c>
      <c r="M5" s="228"/>
      <c r="N5" s="229"/>
    </row>
    <row r="6" spans="2:14" ht="15" customHeight="1" thickBot="1">
      <c r="B6" s="233"/>
      <c r="C6" s="234"/>
      <c r="D6" s="234"/>
      <c r="E6" s="234"/>
      <c r="F6" s="234"/>
      <c r="G6" s="234"/>
      <c r="H6" s="235"/>
      <c r="I6" s="51" t="s">
        <v>127</v>
      </c>
      <c r="J6" s="50" t="s">
        <v>59</v>
      </c>
      <c r="K6" s="52" t="s">
        <v>60</v>
      </c>
      <c r="L6" s="50" t="s">
        <v>127</v>
      </c>
      <c r="M6" s="50" t="s">
        <v>59</v>
      </c>
      <c r="N6" s="52" t="s">
        <v>60</v>
      </c>
    </row>
    <row r="7" spans="2:15" ht="15.75" customHeight="1">
      <c r="B7" s="236" t="s">
        <v>207</v>
      </c>
      <c r="C7" s="243" t="s">
        <v>208</v>
      </c>
      <c r="D7" s="244"/>
      <c r="E7" s="244"/>
      <c r="F7" s="247" t="s">
        <v>243</v>
      </c>
      <c r="G7" s="248"/>
      <c r="H7" s="249"/>
      <c r="I7" s="57">
        <v>1026472</v>
      </c>
      <c r="J7" s="57">
        <v>135605</v>
      </c>
      <c r="K7" s="58">
        <f>SUM(I7:J7)</f>
        <v>1162077</v>
      </c>
      <c r="L7" s="57">
        <v>1026472</v>
      </c>
      <c r="M7" s="57">
        <v>135605</v>
      </c>
      <c r="N7" s="58">
        <f>SUM(L7:M7)</f>
        <v>1162077</v>
      </c>
      <c r="O7" s="95">
        <f>N7-K7</f>
        <v>0</v>
      </c>
    </row>
    <row r="8" spans="2:15" ht="15.75" customHeight="1">
      <c r="B8" s="236"/>
      <c r="C8" s="245"/>
      <c r="D8" s="246"/>
      <c r="E8" s="246"/>
      <c r="F8" s="250" t="s">
        <v>242</v>
      </c>
      <c r="G8" s="251"/>
      <c r="H8" s="252"/>
      <c r="I8" s="59">
        <v>1004545</v>
      </c>
      <c r="J8" s="59">
        <v>131025</v>
      </c>
      <c r="K8" s="60">
        <f aca="true" t="shared" si="0" ref="K8:K22">SUM(I8:J8)</f>
        <v>1135570</v>
      </c>
      <c r="L8" s="59">
        <v>1004206</v>
      </c>
      <c r="M8" s="59">
        <v>130964</v>
      </c>
      <c r="N8" s="60">
        <f aca="true" t="shared" si="1" ref="N8:N22">SUM(L8:M8)</f>
        <v>1135170</v>
      </c>
      <c r="O8" s="95">
        <f aca="true" t="shared" si="2" ref="O8:O60">N8-K8</f>
        <v>-400</v>
      </c>
    </row>
    <row r="9" spans="2:15" ht="15.75" customHeight="1">
      <c r="B9" s="236"/>
      <c r="C9" s="157"/>
      <c r="D9" s="158"/>
      <c r="E9" s="159"/>
      <c r="F9" s="160" t="s">
        <v>250</v>
      </c>
      <c r="G9" s="161"/>
      <c r="H9" s="162"/>
      <c r="I9" s="59">
        <v>491294</v>
      </c>
      <c r="J9" s="59">
        <v>68458</v>
      </c>
      <c r="K9" s="99">
        <f>SUM(I9:J9)</f>
        <v>559752</v>
      </c>
      <c r="L9" s="154"/>
      <c r="M9" s="155"/>
      <c r="N9" s="156"/>
      <c r="O9" s="95"/>
    </row>
    <row r="10" spans="2:15" ht="15.75" customHeight="1">
      <c r="B10" s="236"/>
      <c r="C10" s="243" t="s">
        <v>217</v>
      </c>
      <c r="D10" s="244"/>
      <c r="E10" s="261"/>
      <c r="F10" s="221" t="s">
        <v>251</v>
      </c>
      <c r="G10" s="221"/>
      <c r="H10" s="222"/>
      <c r="I10" s="59">
        <v>474537</v>
      </c>
      <c r="J10" s="59">
        <v>63978</v>
      </c>
      <c r="K10" s="60">
        <f t="shared" si="0"/>
        <v>538515</v>
      </c>
      <c r="L10" s="59">
        <v>474537</v>
      </c>
      <c r="M10" s="59">
        <v>63978</v>
      </c>
      <c r="N10" s="60">
        <f t="shared" si="1"/>
        <v>538515</v>
      </c>
      <c r="O10" s="95">
        <f t="shared" si="2"/>
        <v>0</v>
      </c>
    </row>
    <row r="11" spans="2:15" ht="15.75" customHeight="1">
      <c r="B11" s="236"/>
      <c r="C11" s="237" t="s">
        <v>87</v>
      </c>
      <c r="D11" s="238"/>
      <c r="E11" s="239"/>
      <c r="F11" s="221" t="s">
        <v>242</v>
      </c>
      <c r="G11" s="221"/>
      <c r="H11" s="222"/>
      <c r="I11" s="154"/>
      <c r="J11" s="155"/>
      <c r="K11" s="156"/>
      <c r="L11" s="59">
        <v>464816</v>
      </c>
      <c r="M11" s="59">
        <v>62620</v>
      </c>
      <c r="N11" s="60">
        <f t="shared" si="1"/>
        <v>527436</v>
      </c>
      <c r="O11" s="95">
        <f>N11-I11</f>
        <v>527436</v>
      </c>
    </row>
    <row r="12" spans="2:15" ht="15.75" customHeight="1">
      <c r="B12" s="236"/>
      <c r="C12" s="163"/>
      <c r="D12" s="164"/>
      <c r="E12" s="165"/>
      <c r="F12" s="166" t="s">
        <v>250</v>
      </c>
      <c r="G12" s="167"/>
      <c r="H12" s="168"/>
      <c r="I12" s="59">
        <v>22429</v>
      </c>
      <c r="J12" s="59">
        <v>5423</v>
      </c>
      <c r="K12" s="98">
        <f t="shared" si="0"/>
        <v>27852</v>
      </c>
      <c r="L12" s="154"/>
      <c r="M12" s="155"/>
      <c r="N12" s="156"/>
      <c r="O12" s="95"/>
    </row>
    <row r="13" spans="2:15" ht="15.75" customHeight="1">
      <c r="B13" s="236"/>
      <c r="C13" s="243" t="s">
        <v>218</v>
      </c>
      <c r="D13" s="244"/>
      <c r="E13" s="261"/>
      <c r="F13" s="221" t="s">
        <v>251</v>
      </c>
      <c r="G13" s="221"/>
      <c r="H13" s="222"/>
      <c r="I13" s="59">
        <v>16504</v>
      </c>
      <c r="J13" s="59">
        <v>4321</v>
      </c>
      <c r="K13" s="60">
        <f t="shared" si="0"/>
        <v>20825</v>
      </c>
      <c r="L13" s="59">
        <v>16504</v>
      </c>
      <c r="M13" s="59">
        <v>4321</v>
      </c>
      <c r="N13" s="60">
        <f t="shared" si="1"/>
        <v>20825</v>
      </c>
      <c r="O13" s="95">
        <f t="shared" si="2"/>
        <v>0</v>
      </c>
    </row>
    <row r="14" spans="2:15" ht="15.75" customHeight="1">
      <c r="B14" s="236"/>
      <c r="C14" s="237" t="s">
        <v>88</v>
      </c>
      <c r="D14" s="238"/>
      <c r="E14" s="239"/>
      <c r="F14" s="221" t="s">
        <v>242</v>
      </c>
      <c r="G14" s="221"/>
      <c r="H14" s="222"/>
      <c r="I14" s="154"/>
      <c r="J14" s="155"/>
      <c r="K14" s="156"/>
      <c r="L14" s="59">
        <v>15456</v>
      </c>
      <c r="M14" s="59">
        <v>3964</v>
      </c>
      <c r="N14" s="60">
        <f t="shared" si="1"/>
        <v>19420</v>
      </c>
      <c r="O14" s="95">
        <f>N14-I14</f>
        <v>19420</v>
      </c>
    </row>
    <row r="15" spans="2:15" ht="15.75" customHeight="1">
      <c r="B15" s="236"/>
      <c r="C15" s="163"/>
      <c r="D15" s="164"/>
      <c r="E15" s="165"/>
      <c r="F15" s="166" t="s">
        <v>250</v>
      </c>
      <c r="G15" s="167"/>
      <c r="H15" s="168"/>
      <c r="I15" s="59">
        <v>136007</v>
      </c>
      <c r="J15" s="59">
        <v>20734</v>
      </c>
      <c r="K15" s="98">
        <f>SUM(I15:J15)</f>
        <v>156741</v>
      </c>
      <c r="L15" s="154"/>
      <c r="M15" s="155"/>
      <c r="N15" s="156"/>
      <c r="O15" s="95"/>
    </row>
    <row r="16" spans="2:15" ht="15.75" customHeight="1">
      <c r="B16" s="236"/>
      <c r="C16" s="243" t="s">
        <v>219</v>
      </c>
      <c r="D16" s="244"/>
      <c r="E16" s="261"/>
      <c r="F16" s="221" t="s">
        <v>251</v>
      </c>
      <c r="G16" s="221"/>
      <c r="H16" s="222"/>
      <c r="I16" s="59">
        <v>117449</v>
      </c>
      <c r="J16" s="59">
        <v>17304</v>
      </c>
      <c r="K16" s="60">
        <f t="shared" si="0"/>
        <v>134753</v>
      </c>
      <c r="L16" s="59">
        <v>117449</v>
      </c>
      <c r="M16" s="59">
        <v>17304</v>
      </c>
      <c r="N16" s="60">
        <f t="shared" si="1"/>
        <v>134753</v>
      </c>
      <c r="O16" s="95">
        <f t="shared" si="2"/>
        <v>0</v>
      </c>
    </row>
    <row r="17" spans="2:15" ht="15.75" customHeight="1">
      <c r="B17" s="236"/>
      <c r="C17" s="240" t="s">
        <v>88</v>
      </c>
      <c r="D17" s="241"/>
      <c r="E17" s="242"/>
      <c r="F17" s="221" t="s">
        <v>242</v>
      </c>
      <c r="G17" s="221"/>
      <c r="H17" s="222"/>
      <c r="I17" s="154"/>
      <c r="J17" s="155"/>
      <c r="K17" s="156"/>
      <c r="L17" s="59">
        <v>113575</v>
      </c>
      <c r="M17" s="59">
        <v>16197</v>
      </c>
      <c r="N17" s="60">
        <f t="shared" si="1"/>
        <v>129772</v>
      </c>
      <c r="O17" s="95">
        <f>N17-I17</f>
        <v>129772</v>
      </c>
    </row>
    <row r="18" spans="2:15" ht="15.75" customHeight="1">
      <c r="B18" s="236"/>
      <c r="C18" s="163"/>
      <c r="D18" s="164"/>
      <c r="E18" s="165"/>
      <c r="F18" s="166" t="s">
        <v>250</v>
      </c>
      <c r="G18" s="167"/>
      <c r="H18" s="168"/>
      <c r="I18" s="59">
        <v>322313</v>
      </c>
      <c r="J18" s="59">
        <v>41713</v>
      </c>
      <c r="K18" s="98">
        <f>SUM(I18:J18)</f>
        <v>364026</v>
      </c>
      <c r="L18" s="154"/>
      <c r="M18" s="155"/>
      <c r="N18" s="156"/>
      <c r="O18" s="95"/>
    </row>
    <row r="19" spans="2:15" ht="15.75" customHeight="1">
      <c r="B19" s="236"/>
      <c r="C19" s="243" t="s">
        <v>220</v>
      </c>
      <c r="D19" s="244"/>
      <c r="E19" s="261"/>
      <c r="F19" s="221" t="s">
        <v>251</v>
      </c>
      <c r="G19" s="221"/>
      <c r="H19" s="222"/>
      <c r="I19" s="59">
        <v>308989</v>
      </c>
      <c r="J19" s="59">
        <v>39567</v>
      </c>
      <c r="K19" s="60">
        <f t="shared" si="0"/>
        <v>348556</v>
      </c>
      <c r="L19" s="59">
        <v>308989</v>
      </c>
      <c r="M19" s="59">
        <v>39567</v>
      </c>
      <c r="N19" s="60">
        <f t="shared" si="1"/>
        <v>348556</v>
      </c>
      <c r="O19" s="95">
        <f t="shared" si="2"/>
        <v>0</v>
      </c>
    </row>
    <row r="20" spans="2:15" ht="15.75" customHeight="1">
      <c r="B20" s="236"/>
      <c r="C20" s="237" t="s">
        <v>87</v>
      </c>
      <c r="D20" s="238"/>
      <c r="E20" s="239"/>
      <c r="F20" s="221" t="s">
        <v>242</v>
      </c>
      <c r="G20" s="221"/>
      <c r="H20" s="222"/>
      <c r="I20" s="154"/>
      <c r="J20" s="155"/>
      <c r="K20" s="156"/>
      <c r="L20" s="59">
        <v>309260</v>
      </c>
      <c r="M20" s="59">
        <v>39496</v>
      </c>
      <c r="N20" s="60">
        <f t="shared" si="1"/>
        <v>348756</v>
      </c>
      <c r="O20" s="95">
        <f>N20-I20</f>
        <v>348756</v>
      </c>
    </row>
    <row r="21" spans="2:15" ht="15.75" customHeight="1">
      <c r="B21" s="268" t="s">
        <v>229</v>
      </c>
      <c r="C21" s="267"/>
      <c r="D21" s="267"/>
      <c r="E21" s="267"/>
      <c r="F21" s="267"/>
      <c r="G21" s="267"/>
      <c r="H21" s="267" t="s">
        <v>157</v>
      </c>
      <c r="I21" s="223">
        <v>1019268</v>
      </c>
      <c r="J21" s="225">
        <v>136025</v>
      </c>
      <c r="K21" s="199">
        <f t="shared" si="0"/>
        <v>1155293</v>
      </c>
      <c r="L21" s="223">
        <v>1016164</v>
      </c>
      <c r="M21" s="225">
        <v>134906</v>
      </c>
      <c r="N21" s="199">
        <f t="shared" si="1"/>
        <v>1151070</v>
      </c>
      <c r="O21" s="95">
        <f t="shared" si="2"/>
        <v>-4223</v>
      </c>
    </row>
    <row r="22" spans="2:15" ht="15.75" customHeight="1">
      <c r="B22" s="269" t="s">
        <v>257</v>
      </c>
      <c r="C22" s="270"/>
      <c r="D22" s="270"/>
      <c r="E22" s="270"/>
      <c r="F22" s="270"/>
      <c r="G22" s="270"/>
      <c r="H22" s="246"/>
      <c r="I22" s="224"/>
      <c r="J22" s="226"/>
      <c r="K22" s="199">
        <f t="shared" si="0"/>
        <v>0</v>
      </c>
      <c r="L22" s="224"/>
      <c r="M22" s="226"/>
      <c r="N22" s="199">
        <f t="shared" si="1"/>
        <v>0</v>
      </c>
      <c r="O22" s="95">
        <f t="shared" si="2"/>
        <v>0</v>
      </c>
    </row>
    <row r="23" spans="2:15" ht="15.75" customHeight="1">
      <c r="B23" s="202" t="s">
        <v>120</v>
      </c>
      <c r="C23" s="203"/>
      <c r="D23" s="204"/>
      <c r="E23" s="200" t="s">
        <v>16</v>
      </c>
      <c r="F23" s="200"/>
      <c r="G23" s="200"/>
      <c r="H23" s="253"/>
      <c r="I23" s="101">
        <v>6</v>
      </c>
      <c r="J23" s="59">
        <v>5</v>
      </c>
      <c r="K23" s="60">
        <f>SUM(I23:J23)</f>
        <v>11</v>
      </c>
      <c r="L23" s="59">
        <v>6</v>
      </c>
      <c r="M23" s="59">
        <v>5</v>
      </c>
      <c r="N23" s="60">
        <f>SUM(L23:M23)</f>
        <v>11</v>
      </c>
      <c r="O23" s="95">
        <f t="shared" si="2"/>
        <v>0</v>
      </c>
    </row>
    <row r="24" spans="2:15" ht="15.75" customHeight="1">
      <c r="B24" s="205"/>
      <c r="C24" s="206"/>
      <c r="D24" s="207"/>
      <c r="E24" s="200" t="s">
        <v>17</v>
      </c>
      <c r="F24" s="200"/>
      <c r="G24" s="200"/>
      <c r="H24" s="253"/>
      <c r="I24" s="101">
        <v>13</v>
      </c>
      <c r="J24" s="59">
        <v>6</v>
      </c>
      <c r="K24" s="60">
        <f>SUM(I24:J24)</f>
        <v>19</v>
      </c>
      <c r="L24" s="59">
        <v>14</v>
      </c>
      <c r="M24" s="59">
        <v>6</v>
      </c>
      <c r="N24" s="60">
        <f>SUM(L24:M24)</f>
        <v>20</v>
      </c>
      <c r="O24" s="95">
        <f t="shared" si="2"/>
        <v>1</v>
      </c>
    </row>
    <row r="25" spans="2:15" ht="15.75" customHeight="1">
      <c r="B25" s="208"/>
      <c r="C25" s="209"/>
      <c r="D25" s="210"/>
      <c r="E25" s="200" t="s">
        <v>18</v>
      </c>
      <c r="F25" s="200"/>
      <c r="G25" s="200"/>
      <c r="H25" s="253"/>
      <c r="I25" s="104">
        <v>4</v>
      </c>
      <c r="J25" s="59">
        <v>4</v>
      </c>
      <c r="K25" s="60">
        <f>SUM(I25:J25)</f>
        <v>8</v>
      </c>
      <c r="L25" s="61">
        <v>4</v>
      </c>
      <c r="M25" s="59">
        <v>4</v>
      </c>
      <c r="N25" s="60">
        <f>SUM(L25:M25)</f>
        <v>8</v>
      </c>
      <c r="O25" s="95">
        <f t="shared" si="2"/>
        <v>0</v>
      </c>
    </row>
    <row r="26" spans="2:15" ht="15.75" customHeight="1">
      <c r="B26" s="211" t="s">
        <v>169</v>
      </c>
      <c r="C26" s="200" t="s">
        <v>19</v>
      </c>
      <c r="D26" s="200"/>
      <c r="E26" s="200"/>
      <c r="F26" s="201"/>
      <c r="G26" s="25" t="s">
        <v>70</v>
      </c>
      <c r="H26" s="105" t="s">
        <v>230</v>
      </c>
      <c r="I26" s="102">
        <v>7741761</v>
      </c>
      <c r="J26" s="63">
        <v>1731332</v>
      </c>
      <c r="K26" s="64">
        <f>SUM(I26:J26)</f>
        <v>9473093</v>
      </c>
      <c r="L26" s="62">
        <v>7758926</v>
      </c>
      <c r="M26" s="63">
        <v>1735157</v>
      </c>
      <c r="N26" s="64">
        <f>SUM(L26:M26)</f>
        <v>9494083</v>
      </c>
      <c r="O26" s="95">
        <f t="shared" si="2"/>
        <v>20990</v>
      </c>
    </row>
    <row r="27" spans="2:15" ht="15.75" customHeight="1">
      <c r="B27" s="212"/>
      <c r="C27" s="200" t="s">
        <v>20</v>
      </c>
      <c r="D27" s="200"/>
      <c r="E27" s="200"/>
      <c r="F27" s="201"/>
      <c r="G27" s="25" t="s">
        <v>86</v>
      </c>
      <c r="H27" s="105" t="s">
        <v>231</v>
      </c>
      <c r="I27" s="101">
        <v>44835013</v>
      </c>
      <c r="J27" s="59">
        <v>9398111</v>
      </c>
      <c r="K27" s="60">
        <f>SUM(I27:J27)</f>
        <v>54233124</v>
      </c>
      <c r="L27" s="59">
        <v>45676474</v>
      </c>
      <c r="M27" s="59">
        <v>9439380</v>
      </c>
      <c r="N27" s="60">
        <f>SUM(L27:M27)</f>
        <v>55115854</v>
      </c>
      <c r="O27" s="95">
        <f t="shared" si="2"/>
        <v>882730</v>
      </c>
    </row>
    <row r="28" spans="2:15" s="11" customFormat="1" ht="15.75" customHeight="1">
      <c r="B28" s="213"/>
      <c r="C28" s="200" t="s">
        <v>128</v>
      </c>
      <c r="D28" s="200"/>
      <c r="E28" s="217"/>
      <c r="F28" s="218"/>
      <c r="G28" s="53" t="s">
        <v>232</v>
      </c>
      <c r="H28" s="106" t="s">
        <v>129</v>
      </c>
      <c r="I28" s="103">
        <f aca="true" t="shared" si="3" ref="I28:N28">I27/I26</f>
        <v>5.791319701034428</v>
      </c>
      <c r="J28" s="55">
        <f t="shared" si="3"/>
        <v>5.428254661728658</v>
      </c>
      <c r="K28" s="54">
        <f t="shared" si="3"/>
        <v>5.724964802942397</v>
      </c>
      <c r="L28" s="56">
        <f t="shared" si="3"/>
        <v>5.886958323871113</v>
      </c>
      <c r="M28" s="55">
        <f t="shared" si="3"/>
        <v>5.440072569802041</v>
      </c>
      <c r="N28" s="54">
        <f t="shared" si="3"/>
        <v>5.805284617798264</v>
      </c>
      <c r="O28" s="95">
        <f t="shared" si="2"/>
        <v>0.08031981485586748</v>
      </c>
    </row>
    <row r="29" spans="2:15" ht="15.75" customHeight="1">
      <c r="B29" s="263" t="s">
        <v>170</v>
      </c>
      <c r="C29" s="219" t="s">
        <v>132</v>
      </c>
      <c r="D29" s="215" t="s">
        <v>22</v>
      </c>
      <c r="E29" s="214" t="s">
        <v>130</v>
      </c>
      <c r="F29" s="182" t="s">
        <v>158</v>
      </c>
      <c r="G29" s="183"/>
      <c r="H29" s="108"/>
      <c r="I29" s="107">
        <v>1329</v>
      </c>
      <c r="J29" s="66">
        <v>97</v>
      </c>
      <c r="K29" s="67">
        <f aca="true" t="shared" si="4" ref="K29:K44">SUM(I29:J29)</f>
        <v>1426</v>
      </c>
      <c r="L29" s="66">
        <v>1346</v>
      </c>
      <c r="M29" s="66">
        <v>97</v>
      </c>
      <c r="N29" s="67">
        <f aca="true" t="shared" si="5" ref="N29:N44">SUM(L29:M29)</f>
        <v>1443</v>
      </c>
      <c r="O29" s="95">
        <f t="shared" si="2"/>
        <v>17</v>
      </c>
    </row>
    <row r="30" spans="2:15" ht="15.75" customHeight="1">
      <c r="B30" s="264"/>
      <c r="C30" s="220"/>
      <c r="D30" s="216"/>
      <c r="E30" s="214"/>
      <c r="F30" s="182" t="s">
        <v>159</v>
      </c>
      <c r="G30" s="183"/>
      <c r="H30" s="106" t="s">
        <v>86</v>
      </c>
      <c r="I30" s="107">
        <v>8028656</v>
      </c>
      <c r="J30" s="66">
        <v>716894</v>
      </c>
      <c r="K30" s="67">
        <f t="shared" si="4"/>
        <v>8745550</v>
      </c>
      <c r="L30" s="66">
        <v>8095673</v>
      </c>
      <c r="M30" s="66">
        <v>715402</v>
      </c>
      <c r="N30" s="67">
        <f t="shared" si="5"/>
        <v>8811075</v>
      </c>
      <c r="O30" s="95">
        <f t="shared" si="2"/>
        <v>65525</v>
      </c>
    </row>
    <row r="31" spans="2:15" ht="15.75" customHeight="1">
      <c r="B31" s="264"/>
      <c r="C31" s="220"/>
      <c r="D31" s="216"/>
      <c r="E31" s="214" t="s">
        <v>23</v>
      </c>
      <c r="F31" s="182" t="s">
        <v>158</v>
      </c>
      <c r="G31" s="183"/>
      <c r="H31" s="108"/>
      <c r="I31" s="107">
        <v>547</v>
      </c>
      <c r="J31" s="66">
        <v>100</v>
      </c>
      <c r="K31" s="67">
        <f t="shared" si="4"/>
        <v>647</v>
      </c>
      <c r="L31" s="66">
        <v>551</v>
      </c>
      <c r="M31" s="66">
        <v>103</v>
      </c>
      <c r="N31" s="67">
        <f t="shared" si="5"/>
        <v>654</v>
      </c>
      <c r="O31" s="95">
        <f t="shared" si="2"/>
        <v>7</v>
      </c>
    </row>
    <row r="32" spans="2:15" ht="15.75" customHeight="1">
      <c r="B32" s="264"/>
      <c r="C32" s="220"/>
      <c r="D32" s="216"/>
      <c r="E32" s="214"/>
      <c r="F32" s="182" t="s">
        <v>159</v>
      </c>
      <c r="G32" s="183"/>
      <c r="H32" s="106" t="s">
        <v>86</v>
      </c>
      <c r="I32" s="107">
        <v>300970</v>
      </c>
      <c r="J32" s="66">
        <v>60398</v>
      </c>
      <c r="K32" s="67">
        <f t="shared" si="4"/>
        <v>361368</v>
      </c>
      <c r="L32" s="66">
        <v>294262</v>
      </c>
      <c r="M32" s="66">
        <v>61092</v>
      </c>
      <c r="N32" s="67">
        <f t="shared" si="5"/>
        <v>355354</v>
      </c>
      <c r="O32" s="95">
        <f t="shared" si="2"/>
        <v>-6014</v>
      </c>
    </row>
    <row r="33" spans="2:15" ht="15.75" customHeight="1">
      <c r="B33" s="264"/>
      <c r="C33" s="220"/>
      <c r="D33" s="216"/>
      <c r="E33" s="214" t="s">
        <v>131</v>
      </c>
      <c r="F33" s="182" t="s">
        <v>158</v>
      </c>
      <c r="G33" s="183"/>
      <c r="H33" s="17"/>
      <c r="I33" s="96">
        <f>SUM(I29,I31)</f>
        <v>1876</v>
      </c>
      <c r="J33" s="97">
        <f>SUM(J29,J31)</f>
        <v>197</v>
      </c>
      <c r="K33" s="67">
        <f t="shared" si="4"/>
        <v>2073</v>
      </c>
      <c r="L33" s="97">
        <f>SUM(L29,L31)</f>
        <v>1897</v>
      </c>
      <c r="M33" s="97">
        <f>SUM(M29,M31)</f>
        <v>200</v>
      </c>
      <c r="N33" s="67">
        <f t="shared" si="5"/>
        <v>2097</v>
      </c>
      <c r="O33" s="95">
        <f t="shared" si="2"/>
        <v>24</v>
      </c>
    </row>
    <row r="34" spans="2:15" ht="15.75" customHeight="1">
      <c r="B34" s="264"/>
      <c r="C34" s="220"/>
      <c r="D34" s="216"/>
      <c r="E34" s="214"/>
      <c r="F34" s="192" t="s">
        <v>233</v>
      </c>
      <c r="G34" s="183"/>
      <c r="H34" s="106" t="s">
        <v>86</v>
      </c>
      <c r="I34" s="109">
        <f>SUM(I30,I32)</f>
        <v>8329626</v>
      </c>
      <c r="J34" s="97">
        <f>SUM(J30,J32)</f>
        <v>777292</v>
      </c>
      <c r="K34" s="67">
        <f t="shared" si="4"/>
        <v>9106918</v>
      </c>
      <c r="L34" s="97">
        <f>SUM(L30,L32)</f>
        <v>8389935</v>
      </c>
      <c r="M34" s="97">
        <f>SUM(M30,M32)</f>
        <v>776494</v>
      </c>
      <c r="N34" s="67">
        <f t="shared" si="5"/>
        <v>9166429</v>
      </c>
      <c r="O34" s="95">
        <f t="shared" si="2"/>
        <v>59511</v>
      </c>
    </row>
    <row r="35" spans="2:15" ht="15.75" customHeight="1">
      <c r="B35" s="264"/>
      <c r="C35" s="220"/>
      <c r="D35" s="193" t="s">
        <v>24</v>
      </c>
      <c r="E35" s="194"/>
      <c r="F35" s="182" t="s">
        <v>158</v>
      </c>
      <c r="G35" s="183"/>
      <c r="H35" s="108"/>
      <c r="I35" s="107">
        <v>7</v>
      </c>
      <c r="J35" s="66">
        <v>4</v>
      </c>
      <c r="K35" s="67">
        <f t="shared" si="4"/>
        <v>11</v>
      </c>
      <c r="L35" s="66">
        <v>7</v>
      </c>
      <c r="M35" s="66">
        <v>4</v>
      </c>
      <c r="N35" s="67">
        <f t="shared" si="5"/>
        <v>11</v>
      </c>
      <c r="O35" s="95">
        <f t="shared" si="2"/>
        <v>0</v>
      </c>
    </row>
    <row r="36" spans="2:15" ht="15.75" customHeight="1">
      <c r="B36" s="264"/>
      <c r="C36" s="220"/>
      <c r="D36" s="195"/>
      <c r="E36" s="196"/>
      <c r="F36" s="192" t="s">
        <v>234</v>
      </c>
      <c r="G36" s="183"/>
      <c r="H36" s="106" t="s">
        <v>86</v>
      </c>
      <c r="I36" s="107">
        <v>2840086</v>
      </c>
      <c r="J36" s="66">
        <v>957096</v>
      </c>
      <c r="K36" s="67">
        <f t="shared" si="4"/>
        <v>3797182</v>
      </c>
      <c r="L36" s="66">
        <v>2596086</v>
      </c>
      <c r="M36" s="66">
        <v>957096</v>
      </c>
      <c r="N36" s="67">
        <f t="shared" si="5"/>
        <v>3553182</v>
      </c>
      <c r="O36" s="95">
        <f t="shared" si="2"/>
        <v>-244000</v>
      </c>
    </row>
    <row r="37" spans="2:15" ht="15.75" customHeight="1">
      <c r="B37" s="264"/>
      <c r="C37" s="219" t="s">
        <v>133</v>
      </c>
      <c r="D37" s="215" t="s">
        <v>22</v>
      </c>
      <c r="E37" s="214" t="s">
        <v>130</v>
      </c>
      <c r="F37" s="182" t="s">
        <v>158</v>
      </c>
      <c r="G37" s="183"/>
      <c r="H37" s="108"/>
      <c r="I37" s="107">
        <v>1</v>
      </c>
      <c r="J37" s="66">
        <v>1</v>
      </c>
      <c r="K37" s="67">
        <f t="shared" si="4"/>
        <v>2</v>
      </c>
      <c r="L37" s="66">
        <v>1</v>
      </c>
      <c r="M37" s="66">
        <v>1</v>
      </c>
      <c r="N37" s="67">
        <f t="shared" si="5"/>
        <v>2</v>
      </c>
      <c r="O37" s="95">
        <f t="shared" si="2"/>
        <v>0</v>
      </c>
    </row>
    <row r="38" spans="2:15" ht="15.75" customHeight="1">
      <c r="B38" s="264"/>
      <c r="C38" s="220"/>
      <c r="D38" s="216"/>
      <c r="E38" s="214"/>
      <c r="F38" s="182" t="s">
        <v>159</v>
      </c>
      <c r="G38" s="183"/>
      <c r="H38" s="106" t="s">
        <v>86</v>
      </c>
      <c r="I38" s="107">
        <v>219</v>
      </c>
      <c r="J38" s="66">
        <v>172000</v>
      </c>
      <c r="K38" s="67">
        <f t="shared" si="4"/>
        <v>172219</v>
      </c>
      <c r="L38" s="66">
        <v>219</v>
      </c>
      <c r="M38" s="66">
        <v>172000</v>
      </c>
      <c r="N38" s="67">
        <f t="shared" si="5"/>
        <v>172219</v>
      </c>
      <c r="O38" s="95">
        <f t="shared" si="2"/>
        <v>0</v>
      </c>
    </row>
    <row r="39" spans="2:15" ht="15.75" customHeight="1">
      <c r="B39" s="264"/>
      <c r="C39" s="220"/>
      <c r="D39" s="216"/>
      <c r="E39" s="214" t="s">
        <v>23</v>
      </c>
      <c r="F39" s="182" t="s">
        <v>158</v>
      </c>
      <c r="G39" s="183"/>
      <c r="H39" s="108"/>
      <c r="I39" s="107">
        <v>20</v>
      </c>
      <c r="J39" s="66">
        <v>19</v>
      </c>
      <c r="K39" s="67">
        <f t="shared" si="4"/>
        <v>39</v>
      </c>
      <c r="L39" s="66">
        <v>20</v>
      </c>
      <c r="M39" s="66">
        <v>20</v>
      </c>
      <c r="N39" s="67">
        <f t="shared" si="5"/>
        <v>40</v>
      </c>
      <c r="O39" s="95">
        <f t="shared" si="2"/>
        <v>1</v>
      </c>
    </row>
    <row r="40" spans="2:15" ht="15.75" customHeight="1">
      <c r="B40" s="264"/>
      <c r="C40" s="220"/>
      <c r="D40" s="216"/>
      <c r="E40" s="214"/>
      <c r="F40" s="182" t="s">
        <v>159</v>
      </c>
      <c r="G40" s="183"/>
      <c r="H40" s="106" t="s">
        <v>86</v>
      </c>
      <c r="I40" s="107">
        <v>316100</v>
      </c>
      <c r="J40" s="66">
        <v>335126</v>
      </c>
      <c r="K40" s="67">
        <f t="shared" si="4"/>
        <v>651226</v>
      </c>
      <c r="L40" s="66">
        <v>316100</v>
      </c>
      <c r="M40" s="66">
        <v>341502</v>
      </c>
      <c r="N40" s="67">
        <f t="shared" si="5"/>
        <v>657602</v>
      </c>
      <c r="O40" s="95">
        <f t="shared" si="2"/>
        <v>6376</v>
      </c>
    </row>
    <row r="41" spans="2:15" ht="15.75" customHeight="1">
      <c r="B41" s="264"/>
      <c r="C41" s="220"/>
      <c r="D41" s="216"/>
      <c r="E41" s="214" t="s">
        <v>131</v>
      </c>
      <c r="F41" s="182" t="s">
        <v>158</v>
      </c>
      <c r="G41" s="183"/>
      <c r="H41" s="108"/>
      <c r="I41" s="109">
        <f>SUM(I37,I39)</f>
        <v>21</v>
      </c>
      <c r="J41" s="97">
        <f>SUM(J37,J39)</f>
        <v>20</v>
      </c>
      <c r="K41" s="67">
        <f t="shared" si="4"/>
        <v>41</v>
      </c>
      <c r="L41" s="97">
        <f>SUM(L37,L39)</f>
        <v>21</v>
      </c>
      <c r="M41" s="97">
        <f>SUM(M37,M39)</f>
        <v>21</v>
      </c>
      <c r="N41" s="67">
        <f t="shared" si="5"/>
        <v>42</v>
      </c>
      <c r="O41" s="95">
        <f t="shared" si="2"/>
        <v>1</v>
      </c>
    </row>
    <row r="42" spans="2:15" ht="15.75" customHeight="1">
      <c r="B42" s="264"/>
      <c r="C42" s="220"/>
      <c r="D42" s="216"/>
      <c r="E42" s="214"/>
      <c r="F42" s="192" t="s">
        <v>235</v>
      </c>
      <c r="G42" s="183"/>
      <c r="H42" s="106" t="s">
        <v>86</v>
      </c>
      <c r="I42" s="109">
        <f>SUM(I38,I40)</f>
        <v>316319</v>
      </c>
      <c r="J42" s="97">
        <f>SUM(J38,J40)</f>
        <v>507126</v>
      </c>
      <c r="K42" s="67">
        <f t="shared" si="4"/>
        <v>823445</v>
      </c>
      <c r="L42" s="97">
        <f>SUM(L38,L40)</f>
        <v>316319</v>
      </c>
      <c r="M42" s="97">
        <f>SUM(M38,M40)</f>
        <v>513502</v>
      </c>
      <c r="N42" s="67">
        <f t="shared" si="5"/>
        <v>829821</v>
      </c>
      <c r="O42" s="95">
        <f t="shared" si="2"/>
        <v>6376</v>
      </c>
    </row>
    <row r="43" spans="2:15" ht="15.75" customHeight="1">
      <c r="B43" s="264"/>
      <c r="C43" s="220"/>
      <c r="D43" s="193" t="s">
        <v>24</v>
      </c>
      <c r="E43" s="194"/>
      <c r="F43" s="182" t="s">
        <v>158</v>
      </c>
      <c r="G43" s="183"/>
      <c r="H43" s="108"/>
      <c r="I43" s="107">
        <v>2</v>
      </c>
      <c r="J43" s="66">
        <v>2</v>
      </c>
      <c r="K43" s="67">
        <f t="shared" si="4"/>
        <v>4</v>
      </c>
      <c r="L43" s="66">
        <v>2</v>
      </c>
      <c r="M43" s="66">
        <v>2</v>
      </c>
      <c r="N43" s="67">
        <f t="shared" si="5"/>
        <v>4</v>
      </c>
      <c r="O43" s="95">
        <f t="shared" si="2"/>
        <v>0</v>
      </c>
    </row>
    <row r="44" spans="2:15" ht="15.75" customHeight="1">
      <c r="B44" s="264"/>
      <c r="C44" s="220"/>
      <c r="D44" s="195"/>
      <c r="E44" s="196"/>
      <c r="F44" s="192" t="s">
        <v>236</v>
      </c>
      <c r="G44" s="183"/>
      <c r="H44" s="25" t="s">
        <v>86</v>
      </c>
      <c r="I44" s="65">
        <v>1640000</v>
      </c>
      <c r="J44" s="66">
        <v>37091</v>
      </c>
      <c r="K44" s="67">
        <f t="shared" si="4"/>
        <v>1677091</v>
      </c>
      <c r="L44" s="66">
        <v>1640000</v>
      </c>
      <c r="M44" s="66">
        <v>37091</v>
      </c>
      <c r="N44" s="67">
        <f t="shared" si="5"/>
        <v>1677091</v>
      </c>
      <c r="O44" s="95">
        <f t="shared" si="2"/>
        <v>0</v>
      </c>
    </row>
    <row r="45" spans="2:15" ht="15.75" customHeight="1">
      <c r="B45" s="264"/>
      <c r="C45" s="190" t="s">
        <v>238</v>
      </c>
      <c r="D45" s="191"/>
      <c r="E45" s="191"/>
      <c r="F45" s="191"/>
      <c r="G45" s="191"/>
      <c r="H45" s="27"/>
      <c r="I45" s="197">
        <f aca="true" t="shared" si="6" ref="I45:N45">(I34+I36+I42+I44)/I21</f>
        <v>12.8778996299305</v>
      </c>
      <c r="J45" s="169">
        <f t="shared" si="6"/>
        <v>16.751369233596765</v>
      </c>
      <c r="K45" s="171">
        <f t="shared" si="6"/>
        <v>13.333964630617514</v>
      </c>
      <c r="L45" s="169">
        <f t="shared" si="6"/>
        <v>12.736467735523005</v>
      </c>
      <c r="M45" s="169">
        <f t="shared" si="6"/>
        <v>16.931663528679227</v>
      </c>
      <c r="N45" s="171">
        <f t="shared" si="6"/>
        <v>13.22814685466566</v>
      </c>
      <c r="O45" s="95">
        <f t="shared" si="2"/>
        <v>-0.10581777595185393</v>
      </c>
    </row>
    <row r="46" spans="2:15" ht="15.75" customHeight="1">
      <c r="B46" s="264"/>
      <c r="C46" s="276" t="s">
        <v>134</v>
      </c>
      <c r="D46" s="277"/>
      <c r="E46" s="277"/>
      <c r="F46" s="274" t="s">
        <v>237</v>
      </c>
      <c r="G46" s="275"/>
      <c r="H46" s="112" t="s">
        <v>160</v>
      </c>
      <c r="I46" s="198"/>
      <c r="J46" s="170"/>
      <c r="K46" s="172"/>
      <c r="L46" s="170"/>
      <c r="M46" s="170"/>
      <c r="N46" s="172"/>
      <c r="O46" s="95">
        <f t="shared" si="2"/>
        <v>0</v>
      </c>
    </row>
    <row r="47" spans="2:15" ht="15.75" customHeight="1">
      <c r="B47" s="176" t="s">
        <v>171</v>
      </c>
      <c r="C47" s="179" t="s">
        <v>135</v>
      </c>
      <c r="D47" s="179"/>
      <c r="E47" s="179"/>
      <c r="F47" s="179"/>
      <c r="G47" s="179"/>
      <c r="H47" s="108" t="s">
        <v>93</v>
      </c>
      <c r="I47" s="107">
        <v>5261</v>
      </c>
      <c r="J47" s="66">
        <v>854</v>
      </c>
      <c r="K47" s="67">
        <f aca="true" t="shared" si="7" ref="K47:K60">SUM(I47:J47)</f>
        <v>6115</v>
      </c>
      <c r="L47" s="66">
        <v>5200</v>
      </c>
      <c r="M47" s="66">
        <v>858</v>
      </c>
      <c r="N47" s="67">
        <f aca="true" t="shared" si="8" ref="N47:N60">SUM(L47:M47)</f>
        <v>6058</v>
      </c>
      <c r="O47" s="95">
        <f t="shared" si="2"/>
        <v>-57</v>
      </c>
    </row>
    <row r="48" spans="2:15" ht="15.75" customHeight="1">
      <c r="B48" s="177"/>
      <c r="C48" s="179" t="s">
        <v>136</v>
      </c>
      <c r="D48" s="179"/>
      <c r="E48" s="179"/>
      <c r="F48" s="179"/>
      <c r="G48" s="179"/>
      <c r="H48" s="108" t="s">
        <v>93</v>
      </c>
      <c r="I48" s="107">
        <v>649</v>
      </c>
      <c r="J48" s="66">
        <v>168</v>
      </c>
      <c r="K48" s="67">
        <f t="shared" si="7"/>
        <v>817</v>
      </c>
      <c r="L48" s="66">
        <v>649</v>
      </c>
      <c r="M48" s="66">
        <v>168</v>
      </c>
      <c r="N48" s="67">
        <f t="shared" si="8"/>
        <v>817</v>
      </c>
      <c r="O48" s="95">
        <f t="shared" si="2"/>
        <v>0</v>
      </c>
    </row>
    <row r="49" spans="2:15" ht="15.75" customHeight="1">
      <c r="B49" s="177"/>
      <c r="C49" s="179" t="s">
        <v>137</v>
      </c>
      <c r="D49" s="179"/>
      <c r="E49" s="179"/>
      <c r="F49" s="179"/>
      <c r="G49" s="179"/>
      <c r="H49" s="108" t="s">
        <v>93</v>
      </c>
      <c r="I49" s="107">
        <v>474</v>
      </c>
      <c r="J49" s="66">
        <v>92</v>
      </c>
      <c r="K49" s="67">
        <f t="shared" si="7"/>
        <v>566</v>
      </c>
      <c r="L49" s="66">
        <v>466</v>
      </c>
      <c r="M49" s="66">
        <v>92</v>
      </c>
      <c r="N49" s="67">
        <f t="shared" si="8"/>
        <v>558</v>
      </c>
      <c r="O49" s="95">
        <f t="shared" si="2"/>
        <v>-8</v>
      </c>
    </row>
    <row r="50" spans="2:15" ht="15.75" customHeight="1">
      <c r="B50" s="178"/>
      <c r="C50" s="184" t="s">
        <v>138</v>
      </c>
      <c r="D50" s="185"/>
      <c r="E50" s="185"/>
      <c r="F50" s="185"/>
      <c r="G50" s="185"/>
      <c r="H50" s="108" t="s">
        <v>93</v>
      </c>
      <c r="I50" s="107">
        <v>6384</v>
      </c>
      <c r="J50" s="66">
        <v>1114</v>
      </c>
      <c r="K50" s="67">
        <f t="shared" si="7"/>
        <v>7498</v>
      </c>
      <c r="L50" s="66">
        <v>6315</v>
      </c>
      <c r="M50" s="66">
        <v>1118</v>
      </c>
      <c r="N50" s="67">
        <f t="shared" si="8"/>
        <v>7433</v>
      </c>
      <c r="O50" s="95">
        <f t="shared" si="2"/>
        <v>-65</v>
      </c>
    </row>
    <row r="51" spans="2:15" ht="15.75" customHeight="1">
      <c r="B51" s="173" t="s">
        <v>166</v>
      </c>
      <c r="C51" s="174"/>
      <c r="D51" s="174"/>
      <c r="E51" s="35" t="s">
        <v>139</v>
      </c>
      <c r="F51" s="185" t="s">
        <v>141</v>
      </c>
      <c r="G51" s="185"/>
      <c r="H51" s="108" t="s">
        <v>94</v>
      </c>
      <c r="I51" s="107">
        <v>1197674</v>
      </c>
      <c r="J51" s="66">
        <v>363677</v>
      </c>
      <c r="K51" s="67">
        <f t="shared" si="7"/>
        <v>1561351</v>
      </c>
      <c r="L51" s="66">
        <v>1201030</v>
      </c>
      <c r="M51" s="66">
        <v>363678</v>
      </c>
      <c r="N51" s="67">
        <f t="shared" si="8"/>
        <v>1564708</v>
      </c>
      <c r="O51" s="95">
        <f t="shared" si="2"/>
        <v>3357</v>
      </c>
    </row>
    <row r="52" spans="2:15" ht="15.75" customHeight="1">
      <c r="B52" s="173" t="s">
        <v>167</v>
      </c>
      <c r="C52" s="174"/>
      <c r="D52" s="174"/>
      <c r="E52" s="35" t="s">
        <v>140</v>
      </c>
      <c r="F52" s="185" t="s">
        <v>141</v>
      </c>
      <c r="G52" s="185"/>
      <c r="H52" s="108" t="s">
        <v>94</v>
      </c>
      <c r="I52" s="107">
        <v>828749</v>
      </c>
      <c r="J52" s="66">
        <v>334223</v>
      </c>
      <c r="K52" s="67">
        <f t="shared" si="7"/>
        <v>1162972</v>
      </c>
      <c r="L52" s="66">
        <v>827434</v>
      </c>
      <c r="M52" s="66">
        <v>334644</v>
      </c>
      <c r="N52" s="67">
        <f t="shared" si="8"/>
        <v>1162078</v>
      </c>
      <c r="O52" s="95">
        <f t="shared" si="2"/>
        <v>-894</v>
      </c>
    </row>
    <row r="53" spans="2:15" ht="15.75" customHeight="1">
      <c r="B53" s="271" t="s">
        <v>172</v>
      </c>
      <c r="C53" s="175" t="s">
        <v>95</v>
      </c>
      <c r="D53" s="175"/>
      <c r="E53" s="175"/>
      <c r="F53" s="188" t="s">
        <v>27</v>
      </c>
      <c r="G53" s="189"/>
      <c r="H53" s="108" t="s">
        <v>57</v>
      </c>
      <c r="I53" s="107">
        <v>84503</v>
      </c>
      <c r="J53" s="66">
        <v>14797</v>
      </c>
      <c r="K53" s="67">
        <f t="shared" si="7"/>
        <v>99300</v>
      </c>
      <c r="L53" s="66">
        <v>77842</v>
      </c>
      <c r="M53" s="66">
        <v>13096</v>
      </c>
      <c r="N53" s="67">
        <f t="shared" si="8"/>
        <v>90938</v>
      </c>
      <c r="O53" s="95">
        <f t="shared" si="2"/>
        <v>-8362</v>
      </c>
    </row>
    <row r="54" spans="2:15" ht="15.75" customHeight="1">
      <c r="B54" s="272"/>
      <c r="C54" s="175"/>
      <c r="D54" s="175"/>
      <c r="E54" s="175"/>
      <c r="F54" s="188" t="s">
        <v>28</v>
      </c>
      <c r="G54" s="189"/>
      <c r="H54" s="108" t="s">
        <v>97</v>
      </c>
      <c r="I54" s="107">
        <v>95479</v>
      </c>
      <c r="J54" s="66">
        <v>17472</v>
      </c>
      <c r="K54" s="67">
        <f t="shared" si="7"/>
        <v>112951</v>
      </c>
      <c r="L54" s="66">
        <v>89978</v>
      </c>
      <c r="M54" s="66">
        <v>16150</v>
      </c>
      <c r="N54" s="67">
        <f t="shared" si="8"/>
        <v>106128</v>
      </c>
      <c r="O54" s="95">
        <f t="shared" si="2"/>
        <v>-6823</v>
      </c>
    </row>
    <row r="55" spans="2:15" ht="15.75" customHeight="1">
      <c r="B55" s="272"/>
      <c r="C55" s="175" t="s">
        <v>96</v>
      </c>
      <c r="D55" s="175"/>
      <c r="E55" s="175"/>
      <c r="F55" s="188" t="s">
        <v>27</v>
      </c>
      <c r="G55" s="189"/>
      <c r="H55" s="108" t="s">
        <v>57</v>
      </c>
      <c r="I55" s="107">
        <v>1015963</v>
      </c>
      <c r="J55" s="66">
        <v>135479</v>
      </c>
      <c r="K55" s="67">
        <f t="shared" si="7"/>
        <v>1151442</v>
      </c>
      <c r="L55" s="66">
        <v>1013365</v>
      </c>
      <c r="M55" s="66">
        <v>134211</v>
      </c>
      <c r="N55" s="67">
        <f t="shared" si="8"/>
        <v>1147576</v>
      </c>
      <c r="O55" s="95">
        <f t="shared" si="2"/>
        <v>-3866</v>
      </c>
    </row>
    <row r="56" spans="2:15" ht="15.75" customHeight="1">
      <c r="B56" s="273"/>
      <c r="C56" s="175"/>
      <c r="D56" s="175"/>
      <c r="E56" s="175"/>
      <c r="F56" s="188" t="s">
        <v>28</v>
      </c>
      <c r="G56" s="189"/>
      <c r="H56" s="108" t="s">
        <v>111</v>
      </c>
      <c r="I56" s="107">
        <v>286952</v>
      </c>
      <c r="J56" s="66">
        <v>36974</v>
      </c>
      <c r="K56" s="67">
        <f t="shared" si="7"/>
        <v>323926</v>
      </c>
      <c r="L56" s="66">
        <v>279239</v>
      </c>
      <c r="M56" s="66">
        <v>35863</v>
      </c>
      <c r="N56" s="67">
        <f t="shared" si="8"/>
        <v>315102</v>
      </c>
      <c r="O56" s="95">
        <f t="shared" si="2"/>
        <v>-8824</v>
      </c>
    </row>
    <row r="57" spans="2:15" ht="15.75" customHeight="1">
      <c r="B57" s="265" t="s">
        <v>168</v>
      </c>
      <c r="C57" s="254" t="s">
        <v>119</v>
      </c>
      <c r="D57" s="255"/>
      <c r="E57" s="186" t="s">
        <v>142</v>
      </c>
      <c r="F57" s="188" t="s">
        <v>30</v>
      </c>
      <c r="G57" s="189"/>
      <c r="H57" s="108" t="s">
        <v>57</v>
      </c>
      <c r="I57" s="107">
        <v>73747</v>
      </c>
      <c r="J57" s="66">
        <v>44395</v>
      </c>
      <c r="K57" s="67">
        <f t="shared" si="7"/>
        <v>118142</v>
      </c>
      <c r="L57" s="66">
        <v>71695</v>
      </c>
      <c r="M57" s="66">
        <v>43484</v>
      </c>
      <c r="N57" s="67">
        <f t="shared" si="8"/>
        <v>115179</v>
      </c>
      <c r="O57" s="95">
        <f t="shared" si="2"/>
        <v>-2963</v>
      </c>
    </row>
    <row r="58" spans="2:15" ht="15.75" customHeight="1">
      <c r="B58" s="236"/>
      <c r="C58" s="256"/>
      <c r="D58" s="257"/>
      <c r="E58" s="187"/>
      <c r="F58" s="188" t="s">
        <v>98</v>
      </c>
      <c r="G58" s="189"/>
      <c r="H58" s="108" t="s">
        <v>57</v>
      </c>
      <c r="I58" s="107">
        <v>552</v>
      </c>
      <c r="J58" s="66">
        <v>152</v>
      </c>
      <c r="K58" s="67">
        <f t="shared" si="7"/>
        <v>704</v>
      </c>
      <c r="L58" s="66">
        <v>483</v>
      </c>
      <c r="M58" s="66">
        <v>146</v>
      </c>
      <c r="N58" s="67">
        <f t="shared" si="8"/>
        <v>629</v>
      </c>
      <c r="O58" s="95">
        <f t="shared" si="2"/>
        <v>-75</v>
      </c>
    </row>
    <row r="59" spans="2:15" ht="15.75" customHeight="1">
      <c r="B59" s="236"/>
      <c r="C59" s="256"/>
      <c r="D59" s="257"/>
      <c r="E59" s="186" t="s">
        <v>31</v>
      </c>
      <c r="F59" s="188" t="s">
        <v>30</v>
      </c>
      <c r="G59" s="189"/>
      <c r="H59" s="108" t="s">
        <v>57</v>
      </c>
      <c r="I59" s="110" t="s">
        <v>239</v>
      </c>
      <c r="J59" s="69" t="s">
        <v>239</v>
      </c>
      <c r="K59" s="67">
        <f t="shared" si="7"/>
        <v>0</v>
      </c>
      <c r="L59" s="68" t="s">
        <v>239</v>
      </c>
      <c r="M59" s="69" t="s">
        <v>239</v>
      </c>
      <c r="N59" s="73">
        <f t="shared" si="8"/>
        <v>0</v>
      </c>
      <c r="O59" s="95">
        <f t="shared" si="2"/>
        <v>0</v>
      </c>
    </row>
    <row r="60" spans="2:15" ht="15.75" customHeight="1" thickBot="1">
      <c r="B60" s="266"/>
      <c r="C60" s="258"/>
      <c r="D60" s="259"/>
      <c r="E60" s="260"/>
      <c r="F60" s="180" t="s">
        <v>98</v>
      </c>
      <c r="G60" s="181"/>
      <c r="H60" s="113" t="s">
        <v>57</v>
      </c>
      <c r="I60" s="111" t="s">
        <v>239</v>
      </c>
      <c r="J60" s="71" t="s">
        <v>239</v>
      </c>
      <c r="K60" s="72">
        <f t="shared" si="7"/>
        <v>0</v>
      </c>
      <c r="L60" s="70" t="s">
        <v>239</v>
      </c>
      <c r="M60" s="71" t="s">
        <v>239</v>
      </c>
      <c r="N60" s="74">
        <f t="shared" si="8"/>
        <v>0</v>
      </c>
      <c r="O60" s="95">
        <f t="shared" si="2"/>
        <v>0</v>
      </c>
    </row>
    <row r="61" ht="6.75" customHeight="1"/>
  </sheetData>
  <sheetProtection/>
  <mergeCells count="118">
    <mergeCell ref="C37:C44"/>
    <mergeCell ref="D35:E36"/>
    <mergeCell ref="F51:G51"/>
    <mergeCell ref="F54:G54"/>
    <mergeCell ref="C49:G49"/>
    <mergeCell ref="F39:G39"/>
    <mergeCell ref="F53:G53"/>
    <mergeCell ref="F40:G40"/>
    <mergeCell ref="F46:G46"/>
    <mergeCell ref="C46:E46"/>
    <mergeCell ref="B52:D52"/>
    <mergeCell ref="B29:B46"/>
    <mergeCell ref="B57:B60"/>
    <mergeCell ref="H21:H22"/>
    <mergeCell ref="B21:G21"/>
    <mergeCell ref="B22:G22"/>
    <mergeCell ref="B53:B56"/>
    <mergeCell ref="E33:E34"/>
    <mergeCell ref="E39:E40"/>
    <mergeCell ref="E41:E42"/>
    <mergeCell ref="F43:G43"/>
    <mergeCell ref="L5:N5"/>
    <mergeCell ref="C26:F26"/>
    <mergeCell ref="E23:H23"/>
    <mergeCell ref="E24:H24"/>
    <mergeCell ref="F20:H20"/>
    <mergeCell ref="D37:D42"/>
    <mergeCell ref="E37:E38"/>
    <mergeCell ref="C19:E19"/>
    <mergeCell ref="F19:H19"/>
    <mergeCell ref="E31:E32"/>
    <mergeCell ref="C10:E10"/>
    <mergeCell ref="C13:E13"/>
    <mergeCell ref="C16:E16"/>
    <mergeCell ref="F29:G29"/>
    <mergeCell ref="F30:G30"/>
    <mergeCell ref="C15:E15"/>
    <mergeCell ref="C18:E18"/>
    <mergeCell ref="F36:G36"/>
    <mergeCell ref="F35:G35"/>
    <mergeCell ref="C57:D60"/>
    <mergeCell ref="F44:G44"/>
    <mergeCell ref="F52:G52"/>
    <mergeCell ref="F58:G58"/>
    <mergeCell ref="F41:G41"/>
    <mergeCell ref="F37:G37"/>
    <mergeCell ref="F55:G55"/>
    <mergeCell ref="E59:E60"/>
    <mergeCell ref="F34:G34"/>
    <mergeCell ref="F32:G32"/>
    <mergeCell ref="F31:G31"/>
    <mergeCell ref="F8:H8"/>
    <mergeCell ref="E25:H25"/>
    <mergeCell ref="C14:E14"/>
    <mergeCell ref="F13:H13"/>
    <mergeCell ref="F16:H16"/>
    <mergeCell ref="C11:E11"/>
    <mergeCell ref="F33:G33"/>
    <mergeCell ref="I5:K5"/>
    <mergeCell ref="B5:H6"/>
    <mergeCell ref="B7:B20"/>
    <mergeCell ref="F11:H11"/>
    <mergeCell ref="C20:E20"/>
    <mergeCell ref="C17:E17"/>
    <mergeCell ref="F17:H17"/>
    <mergeCell ref="F10:H10"/>
    <mergeCell ref="C7:E8"/>
    <mergeCell ref="F7:H7"/>
    <mergeCell ref="N21:N22"/>
    <mergeCell ref="F14:H14"/>
    <mergeCell ref="L21:L22"/>
    <mergeCell ref="M21:M22"/>
    <mergeCell ref="I21:I22"/>
    <mergeCell ref="J21:J22"/>
    <mergeCell ref="F15:H15"/>
    <mergeCell ref="F18:H18"/>
    <mergeCell ref="I17:K17"/>
    <mergeCell ref="I20:K20"/>
    <mergeCell ref="I45:I46"/>
    <mergeCell ref="J45:J46"/>
    <mergeCell ref="K21:K22"/>
    <mergeCell ref="C27:F27"/>
    <mergeCell ref="B23:D25"/>
    <mergeCell ref="B26:B28"/>
    <mergeCell ref="E29:E30"/>
    <mergeCell ref="D29:D34"/>
    <mergeCell ref="C28:F28"/>
    <mergeCell ref="C29:C36"/>
    <mergeCell ref="F60:G60"/>
    <mergeCell ref="F38:G38"/>
    <mergeCell ref="C50:G50"/>
    <mergeCell ref="E57:E58"/>
    <mergeCell ref="F57:G57"/>
    <mergeCell ref="C45:G45"/>
    <mergeCell ref="F42:G42"/>
    <mergeCell ref="D43:E44"/>
    <mergeCell ref="F59:G59"/>
    <mergeCell ref="F56:G56"/>
    <mergeCell ref="L45:L46"/>
    <mergeCell ref="M45:M46"/>
    <mergeCell ref="N45:N46"/>
    <mergeCell ref="B51:D51"/>
    <mergeCell ref="C53:E54"/>
    <mergeCell ref="C55:E56"/>
    <mergeCell ref="B47:B50"/>
    <mergeCell ref="C47:G47"/>
    <mergeCell ref="K45:K46"/>
    <mergeCell ref="C48:G48"/>
    <mergeCell ref="L9:N9"/>
    <mergeCell ref="L12:N12"/>
    <mergeCell ref="L15:N15"/>
    <mergeCell ref="L18:N18"/>
    <mergeCell ref="C9:E9"/>
    <mergeCell ref="F9:H9"/>
    <mergeCell ref="I11:K11"/>
    <mergeCell ref="C12:E12"/>
    <mergeCell ref="F12:H12"/>
    <mergeCell ref="I14:K14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60"/>
  <sheetViews>
    <sheetView view="pageBreakPreview" zoomScaleNormal="75" zoomScaleSheetLayoutView="100" zoomScalePageLayoutView="0" workbookViewId="0" topLeftCell="B1">
      <selection activeCell="K9" sqref="K9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19" customWidth="1"/>
    <col min="10" max="10" width="2.375" style="19" customWidth="1"/>
    <col min="11" max="16" width="10.625" style="6" customWidth="1"/>
    <col min="17" max="17" width="12.25390625" style="8" bestFit="1" customWidth="1"/>
    <col min="18" max="16384" width="9.00390625" style="8" customWidth="1"/>
  </cols>
  <sheetData>
    <row r="1" ht="14.25">
      <c r="B1" s="5" t="s">
        <v>154</v>
      </c>
    </row>
    <row r="2" ht="12.75" customHeight="1" thickBot="1"/>
    <row r="3" spans="2:16" ht="15" customHeight="1">
      <c r="B3" s="278" t="s">
        <v>47</v>
      </c>
      <c r="C3" s="279"/>
      <c r="D3" s="279"/>
      <c r="E3" s="279"/>
      <c r="F3" s="279"/>
      <c r="G3" s="279"/>
      <c r="H3" s="279"/>
      <c r="I3" s="279"/>
      <c r="J3" s="280"/>
      <c r="K3" s="227" t="s">
        <v>245</v>
      </c>
      <c r="L3" s="228"/>
      <c r="M3" s="229"/>
      <c r="N3" s="262" t="s">
        <v>252</v>
      </c>
      <c r="O3" s="228"/>
      <c r="P3" s="229"/>
    </row>
    <row r="4" spans="2:16" ht="15" customHeight="1" thickBot="1">
      <c r="B4" s="281"/>
      <c r="C4" s="282"/>
      <c r="D4" s="282"/>
      <c r="E4" s="282"/>
      <c r="F4" s="282"/>
      <c r="G4" s="282"/>
      <c r="H4" s="282"/>
      <c r="I4" s="282"/>
      <c r="J4" s="283"/>
      <c r="K4" s="49" t="s">
        <v>127</v>
      </c>
      <c r="L4" s="9" t="s">
        <v>59</v>
      </c>
      <c r="M4" s="10" t="s">
        <v>60</v>
      </c>
      <c r="N4" s="9" t="s">
        <v>127</v>
      </c>
      <c r="O4" s="9" t="s">
        <v>59</v>
      </c>
      <c r="P4" s="10" t="s">
        <v>60</v>
      </c>
    </row>
    <row r="5" spans="2:17" ht="15" customHeight="1">
      <c r="B5" s="310" t="s">
        <v>173</v>
      </c>
      <c r="C5" s="286" t="s">
        <v>198</v>
      </c>
      <c r="D5" s="284" t="s">
        <v>32</v>
      </c>
      <c r="E5" s="284"/>
      <c r="F5" s="284"/>
      <c r="G5" s="284"/>
      <c r="H5" s="285"/>
      <c r="I5" s="34" t="s">
        <v>29</v>
      </c>
      <c r="J5" s="116" t="s">
        <v>1</v>
      </c>
      <c r="K5" s="114">
        <v>884499</v>
      </c>
      <c r="L5" s="75">
        <v>111179</v>
      </c>
      <c r="M5" s="76">
        <f>SUM(K5:L5)</f>
        <v>995678</v>
      </c>
      <c r="N5" s="75">
        <v>892389</v>
      </c>
      <c r="O5" s="75">
        <v>111988</v>
      </c>
      <c r="P5" s="76">
        <f>SUM(N5:O5)</f>
        <v>1004377</v>
      </c>
      <c r="Q5" s="95">
        <f>P5-M5</f>
        <v>8699</v>
      </c>
    </row>
    <row r="6" spans="2:17" ht="15" customHeight="1">
      <c r="B6" s="311"/>
      <c r="C6" s="287"/>
      <c r="D6" s="175" t="s">
        <v>33</v>
      </c>
      <c r="E6" s="175"/>
      <c r="F6" s="175"/>
      <c r="G6" s="175"/>
      <c r="H6" s="184"/>
      <c r="I6" s="25" t="s">
        <v>206</v>
      </c>
      <c r="J6" s="106" t="s">
        <v>0</v>
      </c>
      <c r="K6" s="115">
        <v>201461600</v>
      </c>
      <c r="L6" s="77">
        <v>36218500</v>
      </c>
      <c r="M6" s="78">
        <f aca="true" t="shared" si="0" ref="M6:M15">SUM(K6:L6)</f>
        <v>237680100</v>
      </c>
      <c r="N6" s="77">
        <v>201566600</v>
      </c>
      <c r="O6" s="77">
        <v>36276500</v>
      </c>
      <c r="P6" s="78">
        <f aca="true" t="shared" si="1" ref="P6:P15">SUM(N6:O6)</f>
        <v>237843100</v>
      </c>
      <c r="Q6" s="95">
        <f aca="true" t="shared" si="2" ref="Q6:Q60">P6-M6</f>
        <v>163000</v>
      </c>
    </row>
    <row r="7" spans="2:17" ht="15" customHeight="1">
      <c r="B7" s="311"/>
      <c r="C7" s="287"/>
      <c r="D7" s="175" t="s">
        <v>34</v>
      </c>
      <c r="E7" s="175"/>
      <c r="F7" s="175"/>
      <c r="G7" s="175"/>
      <c r="H7" s="184"/>
      <c r="I7" s="25" t="s">
        <v>206</v>
      </c>
      <c r="J7" s="106" t="s">
        <v>5</v>
      </c>
      <c r="K7" s="115">
        <v>160403280</v>
      </c>
      <c r="L7" s="77">
        <v>30469150</v>
      </c>
      <c r="M7" s="78">
        <f t="shared" si="0"/>
        <v>190872430</v>
      </c>
      <c r="N7" s="77">
        <v>162440580</v>
      </c>
      <c r="O7" s="77">
        <v>31017970</v>
      </c>
      <c r="P7" s="78">
        <f t="shared" si="1"/>
        <v>193458550</v>
      </c>
      <c r="Q7" s="95">
        <f t="shared" si="2"/>
        <v>2586120</v>
      </c>
    </row>
    <row r="8" spans="2:17" ht="15" customHeight="1">
      <c r="B8" s="311"/>
      <c r="C8" s="287"/>
      <c r="D8" s="175" t="s">
        <v>35</v>
      </c>
      <c r="E8" s="175"/>
      <c r="F8" s="175"/>
      <c r="G8" s="175"/>
      <c r="H8" s="184"/>
      <c r="I8" s="25"/>
      <c r="J8" s="106" t="s">
        <v>6</v>
      </c>
      <c r="K8" s="115">
        <v>24</v>
      </c>
      <c r="L8" s="77">
        <v>6</v>
      </c>
      <c r="M8" s="78">
        <f t="shared" si="0"/>
        <v>30</v>
      </c>
      <c r="N8" s="77">
        <v>25</v>
      </c>
      <c r="O8" s="77">
        <v>6</v>
      </c>
      <c r="P8" s="78">
        <f t="shared" si="1"/>
        <v>31</v>
      </c>
      <c r="Q8" s="95">
        <f t="shared" si="2"/>
        <v>1</v>
      </c>
    </row>
    <row r="9" spans="2:17" ht="15" customHeight="1">
      <c r="B9" s="311"/>
      <c r="C9" s="287"/>
      <c r="D9" s="175" t="s">
        <v>36</v>
      </c>
      <c r="E9" s="175"/>
      <c r="F9" s="175"/>
      <c r="G9" s="175"/>
      <c r="H9" s="184"/>
      <c r="I9" s="25"/>
      <c r="J9" s="106" t="s">
        <v>2</v>
      </c>
      <c r="K9" s="115">
        <v>24</v>
      </c>
      <c r="L9" s="77">
        <v>6</v>
      </c>
      <c r="M9" s="78">
        <f t="shared" si="0"/>
        <v>30</v>
      </c>
      <c r="N9" s="77">
        <v>25</v>
      </c>
      <c r="O9" s="77">
        <v>6</v>
      </c>
      <c r="P9" s="78">
        <f t="shared" si="1"/>
        <v>31</v>
      </c>
      <c r="Q9" s="95">
        <f t="shared" si="2"/>
        <v>1</v>
      </c>
    </row>
    <row r="10" spans="2:17" ht="15" customHeight="1">
      <c r="B10" s="311"/>
      <c r="C10" s="287"/>
      <c r="D10" s="175" t="s">
        <v>37</v>
      </c>
      <c r="E10" s="175"/>
      <c r="F10" s="175"/>
      <c r="G10" s="175"/>
      <c r="H10" s="184"/>
      <c r="I10" s="25" t="s">
        <v>206</v>
      </c>
      <c r="J10" s="106" t="s">
        <v>4</v>
      </c>
      <c r="K10" s="115">
        <v>201461600</v>
      </c>
      <c r="L10" s="77">
        <v>36218500</v>
      </c>
      <c r="M10" s="78">
        <f t="shared" si="0"/>
        <v>237680100</v>
      </c>
      <c r="N10" s="77">
        <v>201566600</v>
      </c>
      <c r="O10" s="77">
        <v>36276500</v>
      </c>
      <c r="P10" s="78">
        <f t="shared" si="1"/>
        <v>237843100</v>
      </c>
      <c r="Q10" s="95">
        <f t="shared" si="2"/>
        <v>163000</v>
      </c>
    </row>
    <row r="11" spans="2:17" ht="15" customHeight="1">
      <c r="B11" s="311"/>
      <c r="C11" s="287"/>
      <c r="D11" s="175" t="s">
        <v>44</v>
      </c>
      <c r="E11" s="175"/>
      <c r="F11" s="175"/>
      <c r="G11" s="175"/>
      <c r="H11" s="184"/>
      <c r="I11" s="25" t="s">
        <v>206</v>
      </c>
      <c r="J11" s="106" t="s">
        <v>3</v>
      </c>
      <c r="K11" s="115">
        <v>160403280</v>
      </c>
      <c r="L11" s="77">
        <v>30469150</v>
      </c>
      <c r="M11" s="78">
        <f t="shared" si="0"/>
        <v>190872430</v>
      </c>
      <c r="N11" s="77">
        <v>162440580</v>
      </c>
      <c r="O11" s="77">
        <v>31017970</v>
      </c>
      <c r="P11" s="78">
        <f t="shared" si="1"/>
        <v>193458550</v>
      </c>
      <c r="Q11" s="95">
        <f t="shared" si="2"/>
        <v>2586120</v>
      </c>
    </row>
    <row r="12" spans="2:17" ht="15" customHeight="1">
      <c r="B12" s="311"/>
      <c r="C12" s="287"/>
      <c r="D12" s="175" t="s">
        <v>38</v>
      </c>
      <c r="E12" s="175"/>
      <c r="F12" s="175"/>
      <c r="G12" s="175"/>
      <c r="H12" s="184"/>
      <c r="I12" s="25" t="s">
        <v>29</v>
      </c>
      <c r="J12" s="106"/>
      <c r="K12" s="115">
        <v>884499</v>
      </c>
      <c r="L12" s="77">
        <v>111179</v>
      </c>
      <c r="M12" s="78">
        <f t="shared" si="0"/>
        <v>995678</v>
      </c>
      <c r="N12" s="77">
        <v>892389</v>
      </c>
      <c r="O12" s="77">
        <v>111988</v>
      </c>
      <c r="P12" s="78">
        <f t="shared" si="1"/>
        <v>1004377</v>
      </c>
      <c r="Q12" s="95">
        <f t="shared" si="2"/>
        <v>8699</v>
      </c>
    </row>
    <row r="13" spans="2:17" ht="15" customHeight="1">
      <c r="B13" s="311"/>
      <c r="C13" s="287"/>
      <c r="D13" s="175" t="s">
        <v>39</v>
      </c>
      <c r="E13" s="175"/>
      <c r="F13" s="175"/>
      <c r="G13" s="175"/>
      <c r="H13" s="184"/>
      <c r="I13" s="25" t="s">
        <v>29</v>
      </c>
      <c r="J13" s="106"/>
      <c r="K13" s="115">
        <v>804970</v>
      </c>
      <c r="L13" s="77">
        <v>100020</v>
      </c>
      <c r="M13" s="78">
        <f t="shared" si="0"/>
        <v>904990</v>
      </c>
      <c r="N13" s="77">
        <v>816253</v>
      </c>
      <c r="O13" s="77">
        <v>101865</v>
      </c>
      <c r="P13" s="78">
        <f t="shared" si="1"/>
        <v>918118</v>
      </c>
      <c r="Q13" s="95">
        <f t="shared" si="2"/>
        <v>13128</v>
      </c>
    </row>
    <row r="14" spans="2:17" ht="15" customHeight="1">
      <c r="B14" s="311"/>
      <c r="C14" s="251" t="s">
        <v>197</v>
      </c>
      <c r="D14" s="290"/>
      <c r="E14" s="175" t="s">
        <v>33</v>
      </c>
      <c r="F14" s="175"/>
      <c r="G14" s="175"/>
      <c r="H14" s="184"/>
      <c r="I14" s="25" t="s">
        <v>206</v>
      </c>
      <c r="J14" s="106" t="s">
        <v>7</v>
      </c>
      <c r="K14" s="115">
        <v>41257000</v>
      </c>
      <c r="L14" s="77">
        <v>13700000</v>
      </c>
      <c r="M14" s="78">
        <f t="shared" si="0"/>
        <v>54957000</v>
      </c>
      <c r="N14" s="77">
        <v>39027000</v>
      </c>
      <c r="O14" s="77">
        <v>7995000</v>
      </c>
      <c r="P14" s="78">
        <f t="shared" si="1"/>
        <v>47022000</v>
      </c>
      <c r="Q14" s="95">
        <f t="shared" si="2"/>
        <v>-7935000</v>
      </c>
    </row>
    <row r="15" spans="2:17" ht="15" customHeight="1">
      <c r="B15" s="311"/>
      <c r="C15" s="290"/>
      <c r="D15" s="290"/>
      <c r="E15" s="175" t="s">
        <v>34</v>
      </c>
      <c r="F15" s="175"/>
      <c r="G15" s="175"/>
      <c r="H15" s="184"/>
      <c r="I15" s="25" t="s">
        <v>206</v>
      </c>
      <c r="J15" s="106" t="s">
        <v>8</v>
      </c>
      <c r="K15" s="115">
        <v>38304400</v>
      </c>
      <c r="L15" s="77">
        <v>13032000</v>
      </c>
      <c r="M15" s="78">
        <f t="shared" si="0"/>
        <v>51336400</v>
      </c>
      <c r="N15" s="77">
        <v>36074400</v>
      </c>
      <c r="O15" s="77">
        <v>7995000</v>
      </c>
      <c r="P15" s="78">
        <f t="shared" si="1"/>
        <v>44069400</v>
      </c>
      <c r="Q15" s="95">
        <f t="shared" si="2"/>
        <v>-7267000</v>
      </c>
    </row>
    <row r="16" spans="2:17" ht="15" customHeight="1">
      <c r="B16" s="311"/>
      <c r="C16" s="175" t="s">
        <v>40</v>
      </c>
      <c r="D16" s="175"/>
      <c r="E16" s="175"/>
      <c r="F16" s="184"/>
      <c r="G16" s="291" t="s">
        <v>10</v>
      </c>
      <c r="H16" s="182"/>
      <c r="I16" s="288" t="s">
        <v>9</v>
      </c>
      <c r="J16" s="289"/>
      <c r="K16" s="79">
        <f aca="true" t="shared" si="3" ref="K16:P16">K11/K7*100</f>
        <v>100</v>
      </c>
      <c r="L16" s="80">
        <f t="shared" si="3"/>
        <v>100</v>
      </c>
      <c r="M16" s="81">
        <f t="shared" si="3"/>
        <v>100</v>
      </c>
      <c r="N16" s="80">
        <f t="shared" si="3"/>
        <v>100</v>
      </c>
      <c r="O16" s="80">
        <f t="shared" si="3"/>
        <v>100</v>
      </c>
      <c r="P16" s="81">
        <f t="shared" si="3"/>
        <v>100</v>
      </c>
      <c r="Q16" s="95">
        <f t="shared" si="2"/>
        <v>0</v>
      </c>
    </row>
    <row r="17" spans="2:17" ht="15" customHeight="1">
      <c r="B17" s="311"/>
      <c r="C17" s="292" t="s">
        <v>26</v>
      </c>
      <c r="D17" s="298" t="s">
        <v>91</v>
      </c>
      <c r="E17" s="251" t="s">
        <v>41</v>
      </c>
      <c r="F17" s="289"/>
      <c r="G17" s="291" t="s">
        <v>11</v>
      </c>
      <c r="H17" s="182"/>
      <c r="I17" s="288" t="s">
        <v>9</v>
      </c>
      <c r="J17" s="289"/>
      <c r="K17" s="79">
        <f aca="true" t="shared" si="4" ref="K17:P17">K7/K6*100</f>
        <v>79.61977865757048</v>
      </c>
      <c r="L17" s="80">
        <f t="shared" si="4"/>
        <v>84.1259301185858</v>
      </c>
      <c r="M17" s="81">
        <f t="shared" si="4"/>
        <v>80.30644130493046</v>
      </c>
      <c r="N17" s="80">
        <f t="shared" si="4"/>
        <v>80.58903608038237</v>
      </c>
      <c r="O17" s="80">
        <f t="shared" si="4"/>
        <v>85.5043071961187</v>
      </c>
      <c r="P17" s="81">
        <f t="shared" si="4"/>
        <v>81.33872708520869</v>
      </c>
      <c r="Q17" s="95">
        <f t="shared" si="2"/>
        <v>1.0322857802782295</v>
      </c>
    </row>
    <row r="18" spans="2:17" ht="15" customHeight="1">
      <c r="B18" s="311"/>
      <c r="C18" s="292"/>
      <c r="D18" s="298"/>
      <c r="E18" s="251" t="s">
        <v>42</v>
      </c>
      <c r="F18" s="289"/>
      <c r="G18" s="291" t="s">
        <v>13</v>
      </c>
      <c r="H18" s="182"/>
      <c r="I18" s="288" t="s">
        <v>9</v>
      </c>
      <c r="J18" s="289"/>
      <c r="K18" s="79">
        <f aca="true" t="shared" si="5" ref="K18:P18">K9/K8*100</f>
        <v>100</v>
      </c>
      <c r="L18" s="80">
        <f t="shared" si="5"/>
        <v>100</v>
      </c>
      <c r="M18" s="81">
        <f t="shared" si="5"/>
        <v>100</v>
      </c>
      <c r="N18" s="80">
        <f t="shared" si="5"/>
        <v>100</v>
      </c>
      <c r="O18" s="80">
        <f t="shared" si="5"/>
        <v>100</v>
      </c>
      <c r="P18" s="81">
        <f t="shared" si="5"/>
        <v>100</v>
      </c>
      <c r="Q18" s="95">
        <f t="shared" si="2"/>
        <v>0</v>
      </c>
    </row>
    <row r="19" spans="2:17" ht="15" customHeight="1">
      <c r="B19" s="311"/>
      <c r="C19" s="292"/>
      <c r="D19" s="298"/>
      <c r="E19" s="251" t="s">
        <v>43</v>
      </c>
      <c r="F19" s="289"/>
      <c r="G19" s="291" t="s">
        <v>14</v>
      </c>
      <c r="H19" s="182"/>
      <c r="I19" s="288" t="s">
        <v>9</v>
      </c>
      <c r="J19" s="289"/>
      <c r="K19" s="79">
        <f aca="true" t="shared" si="6" ref="K19:P19">K11/K10*100</f>
        <v>79.61977865757048</v>
      </c>
      <c r="L19" s="80">
        <f t="shared" si="6"/>
        <v>84.1259301185858</v>
      </c>
      <c r="M19" s="81">
        <f t="shared" si="6"/>
        <v>80.30644130493046</v>
      </c>
      <c r="N19" s="80">
        <f t="shared" si="6"/>
        <v>80.58903608038237</v>
      </c>
      <c r="O19" s="80">
        <f t="shared" si="6"/>
        <v>85.5043071961187</v>
      </c>
      <c r="P19" s="81">
        <f t="shared" si="6"/>
        <v>81.33872708520869</v>
      </c>
      <c r="Q19" s="95">
        <f t="shared" si="2"/>
        <v>1.0322857802782295</v>
      </c>
    </row>
    <row r="20" spans="2:17" ht="15" customHeight="1">
      <c r="B20" s="311"/>
      <c r="C20" s="292"/>
      <c r="D20" s="26" t="s">
        <v>89</v>
      </c>
      <c r="E20" s="293" t="s">
        <v>41</v>
      </c>
      <c r="F20" s="293"/>
      <c r="G20" s="297"/>
      <c r="H20" s="27"/>
      <c r="I20" s="288" t="s">
        <v>12</v>
      </c>
      <c r="J20" s="252"/>
      <c r="K20" s="307">
        <f aca="true" t="shared" si="7" ref="K20:P20">K15/K14*100</f>
        <v>92.84339627214776</v>
      </c>
      <c r="L20" s="299">
        <f t="shared" si="7"/>
        <v>95.12408759124088</v>
      </c>
      <c r="M20" s="300">
        <f t="shared" si="7"/>
        <v>93.41194024419092</v>
      </c>
      <c r="N20" s="299">
        <f t="shared" si="7"/>
        <v>92.43446844492274</v>
      </c>
      <c r="O20" s="299">
        <f t="shared" si="7"/>
        <v>100</v>
      </c>
      <c r="P20" s="300">
        <f t="shared" si="7"/>
        <v>93.72081153502616</v>
      </c>
      <c r="Q20" s="95">
        <f t="shared" si="2"/>
        <v>0.308871290835242</v>
      </c>
    </row>
    <row r="21" spans="2:17" ht="15" customHeight="1">
      <c r="B21" s="311"/>
      <c r="C21" s="292"/>
      <c r="D21" s="28" t="s">
        <v>90</v>
      </c>
      <c r="E21" s="29"/>
      <c r="F21" s="30" t="s">
        <v>15</v>
      </c>
      <c r="G21" s="31"/>
      <c r="H21" s="32"/>
      <c r="I21" s="288"/>
      <c r="J21" s="252"/>
      <c r="K21" s="307"/>
      <c r="L21" s="299"/>
      <c r="M21" s="300"/>
      <c r="N21" s="299"/>
      <c r="O21" s="299"/>
      <c r="P21" s="300"/>
      <c r="Q21" s="95">
        <f t="shared" si="2"/>
        <v>0</v>
      </c>
    </row>
    <row r="22" spans="2:17" ht="15" customHeight="1">
      <c r="B22" s="311"/>
      <c r="C22" s="301" t="s">
        <v>199</v>
      </c>
      <c r="D22" s="293" t="s">
        <v>32</v>
      </c>
      <c r="E22" s="175"/>
      <c r="F22" s="175"/>
      <c r="G22" s="175"/>
      <c r="H22" s="184"/>
      <c r="I22" s="288" t="s">
        <v>29</v>
      </c>
      <c r="J22" s="252"/>
      <c r="K22" s="115">
        <v>37910</v>
      </c>
      <c r="L22" s="77">
        <v>4961</v>
      </c>
      <c r="M22" s="78">
        <f>SUM(K22:L22)</f>
        <v>42871</v>
      </c>
      <c r="N22" s="77">
        <v>37093</v>
      </c>
      <c r="O22" s="77">
        <v>4858</v>
      </c>
      <c r="P22" s="78">
        <f>SUM(N22:O22)</f>
        <v>41951</v>
      </c>
      <c r="Q22" s="95">
        <f t="shared" si="2"/>
        <v>-920</v>
      </c>
    </row>
    <row r="23" spans="2:17" ht="15" customHeight="1">
      <c r="B23" s="311"/>
      <c r="C23" s="302"/>
      <c r="D23" s="33"/>
      <c r="E23" s="175" t="s">
        <v>45</v>
      </c>
      <c r="F23" s="175"/>
      <c r="G23" s="175"/>
      <c r="H23" s="184"/>
      <c r="I23" s="288" t="s">
        <v>29</v>
      </c>
      <c r="J23" s="252"/>
      <c r="K23" s="115">
        <v>37910</v>
      </c>
      <c r="L23" s="77">
        <v>4961</v>
      </c>
      <c r="M23" s="78">
        <f aca="true" t="shared" si="8" ref="M23:M60">SUM(K23:L23)</f>
        <v>42871</v>
      </c>
      <c r="N23" s="77">
        <v>37093</v>
      </c>
      <c r="O23" s="77">
        <v>4858</v>
      </c>
      <c r="P23" s="78">
        <f aca="true" t="shared" si="9" ref="P23:P60">SUM(N23:O23)</f>
        <v>41951</v>
      </c>
      <c r="Q23" s="95">
        <f t="shared" si="2"/>
        <v>-920</v>
      </c>
    </row>
    <row r="24" spans="2:17" ht="15" customHeight="1">
      <c r="B24" s="311"/>
      <c r="C24" s="302"/>
      <c r="D24" s="175" t="s">
        <v>38</v>
      </c>
      <c r="E24" s="175"/>
      <c r="F24" s="175"/>
      <c r="G24" s="175"/>
      <c r="H24" s="184"/>
      <c r="I24" s="288" t="s">
        <v>29</v>
      </c>
      <c r="J24" s="252"/>
      <c r="K24" s="115">
        <v>37910</v>
      </c>
      <c r="L24" s="77">
        <v>4961</v>
      </c>
      <c r="M24" s="78">
        <f t="shared" si="8"/>
        <v>42871</v>
      </c>
      <c r="N24" s="77">
        <v>37093</v>
      </c>
      <c r="O24" s="77">
        <v>4858</v>
      </c>
      <c r="P24" s="78">
        <f t="shared" si="9"/>
        <v>41951</v>
      </c>
      <c r="Q24" s="95">
        <f t="shared" si="2"/>
        <v>-920</v>
      </c>
    </row>
    <row r="25" spans="2:17" ht="15" customHeight="1">
      <c r="B25" s="311"/>
      <c r="C25" s="302"/>
      <c r="D25" s="293" t="s">
        <v>34</v>
      </c>
      <c r="E25" s="175"/>
      <c r="F25" s="175"/>
      <c r="G25" s="175"/>
      <c r="H25" s="184"/>
      <c r="I25" s="288" t="s">
        <v>206</v>
      </c>
      <c r="J25" s="252"/>
      <c r="K25" s="115">
        <v>21807000</v>
      </c>
      <c r="L25" s="77">
        <v>3147000</v>
      </c>
      <c r="M25" s="78">
        <f t="shared" si="8"/>
        <v>24954000</v>
      </c>
      <c r="N25" s="77">
        <v>21806000</v>
      </c>
      <c r="O25" s="77">
        <v>3147000</v>
      </c>
      <c r="P25" s="78">
        <f t="shared" si="9"/>
        <v>24953000</v>
      </c>
      <c r="Q25" s="95">
        <f t="shared" si="2"/>
        <v>-1000</v>
      </c>
    </row>
    <row r="26" spans="2:17" ht="15" customHeight="1">
      <c r="B26" s="311"/>
      <c r="C26" s="302"/>
      <c r="D26" s="33"/>
      <c r="E26" s="175" t="s">
        <v>45</v>
      </c>
      <c r="F26" s="175"/>
      <c r="G26" s="175"/>
      <c r="H26" s="184"/>
      <c r="I26" s="288" t="s">
        <v>206</v>
      </c>
      <c r="J26" s="252"/>
      <c r="K26" s="115">
        <v>21807000</v>
      </c>
      <c r="L26" s="77">
        <v>3147000</v>
      </c>
      <c r="M26" s="78">
        <f t="shared" si="8"/>
        <v>24954000</v>
      </c>
      <c r="N26" s="77">
        <v>21806000</v>
      </c>
      <c r="O26" s="77">
        <v>3147000</v>
      </c>
      <c r="P26" s="78">
        <f t="shared" si="9"/>
        <v>24953000</v>
      </c>
      <c r="Q26" s="95">
        <f t="shared" si="2"/>
        <v>-1000</v>
      </c>
    </row>
    <row r="27" spans="2:17" ht="15" customHeight="1">
      <c r="B27" s="311"/>
      <c r="C27" s="302"/>
      <c r="D27" s="175" t="s">
        <v>44</v>
      </c>
      <c r="E27" s="175"/>
      <c r="F27" s="175"/>
      <c r="G27" s="175"/>
      <c r="H27" s="184"/>
      <c r="I27" s="288" t="s">
        <v>206</v>
      </c>
      <c r="J27" s="252"/>
      <c r="K27" s="115">
        <v>21807000</v>
      </c>
      <c r="L27" s="77">
        <v>3147000</v>
      </c>
      <c r="M27" s="78">
        <f t="shared" si="8"/>
        <v>24954000</v>
      </c>
      <c r="N27" s="77">
        <v>21806000</v>
      </c>
      <c r="O27" s="77">
        <v>3147000</v>
      </c>
      <c r="P27" s="78">
        <f t="shared" si="9"/>
        <v>24953000</v>
      </c>
      <c r="Q27" s="95">
        <f t="shared" si="2"/>
        <v>-1000</v>
      </c>
    </row>
    <row r="28" spans="2:17" ht="15" customHeight="1">
      <c r="B28" s="311"/>
      <c r="C28" s="303"/>
      <c r="D28" s="175" t="s">
        <v>39</v>
      </c>
      <c r="E28" s="175"/>
      <c r="F28" s="175"/>
      <c r="G28" s="175"/>
      <c r="H28" s="184"/>
      <c r="I28" s="288" t="s">
        <v>29</v>
      </c>
      <c r="J28" s="252"/>
      <c r="K28" s="115">
        <v>33238</v>
      </c>
      <c r="L28" s="77">
        <v>4594</v>
      </c>
      <c r="M28" s="78">
        <f t="shared" si="8"/>
        <v>37832</v>
      </c>
      <c r="N28" s="77">
        <v>32913</v>
      </c>
      <c r="O28" s="77">
        <v>4502</v>
      </c>
      <c r="P28" s="78">
        <f t="shared" si="9"/>
        <v>37415</v>
      </c>
      <c r="Q28" s="95">
        <f t="shared" si="2"/>
        <v>-417</v>
      </c>
    </row>
    <row r="29" spans="2:17" ht="15" customHeight="1">
      <c r="B29" s="311"/>
      <c r="C29" s="301" t="s">
        <v>200</v>
      </c>
      <c r="D29" s="293" t="s">
        <v>32</v>
      </c>
      <c r="E29" s="175"/>
      <c r="F29" s="175"/>
      <c r="G29" s="175"/>
      <c r="H29" s="184"/>
      <c r="I29" s="288" t="s">
        <v>29</v>
      </c>
      <c r="J29" s="252"/>
      <c r="K29" s="115">
        <v>495</v>
      </c>
      <c r="L29" s="77">
        <v>1254</v>
      </c>
      <c r="M29" s="78">
        <f t="shared" si="8"/>
        <v>1749</v>
      </c>
      <c r="N29" s="77">
        <v>476</v>
      </c>
      <c r="O29" s="77">
        <v>1232</v>
      </c>
      <c r="P29" s="78">
        <f t="shared" si="9"/>
        <v>1708</v>
      </c>
      <c r="Q29" s="95">
        <f t="shared" si="2"/>
        <v>-41</v>
      </c>
    </row>
    <row r="30" spans="2:17" ht="15" customHeight="1">
      <c r="B30" s="311"/>
      <c r="C30" s="302"/>
      <c r="D30" s="33"/>
      <c r="E30" s="175" t="s">
        <v>45</v>
      </c>
      <c r="F30" s="175"/>
      <c r="G30" s="175"/>
      <c r="H30" s="184"/>
      <c r="I30" s="288" t="s">
        <v>29</v>
      </c>
      <c r="J30" s="252"/>
      <c r="K30" s="115">
        <v>495</v>
      </c>
      <c r="L30" s="77">
        <v>1254</v>
      </c>
      <c r="M30" s="78">
        <f t="shared" si="8"/>
        <v>1749</v>
      </c>
      <c r="N30" s="77">
        <v>476</v>
      </c>
      <c r="O30" s="77">
        <v>1232</v>
      </c>
      <c r="P30" s="78">
        <f t="shared" si="9"/>
        <v>1708</v>
      </c>
      <c r="Q30" s="95">
        <f t="shared" si="2"/>
        <v>-41</v>
      </c>
    </row>
    <row r="31" spans="2:17" ht="15" customHeight="1">
      <c r="B31" s="311"/>
      <c r="C31" s="302"/>
      <c r="D31" s="175" t="s">
        <v>38</v>
      </c>
      <c r="E31" s="175"/>
      <c r="F31" s="175"/>
      <c r="G31" s="175"/>
      <c r="H31" s="184"/>
      <c r="I31" s="288" t="s">
        <v>29</v>
      </c>
      <c r="J31" s="252"/>
      <c r="K31" s="115">
        <v>495</v>
      </c>
      <c r="L31" s="77">
        <v>1254</v>
      </c>
      <c r="M31" s="78">
        <f t="shared" si="8"/>
        <v>1749</v>
      </c>
      <c r="N31" s="77">
        <v>476</v>
      </c>
      <c r="O31" s="77">
        <v>1232</v>
      </c>
      <c r="P31" s="78">
        <f t="shared" si="9"/>
        <v>1708</v>
      </c>
      <c r="Q31" s="95">
        <f t="shared" si="2"/>
        <v>-41</v>
      </c>
    </row>
    <row r="32" spans="2:17" ht="15" customHeight="1">
      <c r="B32" s="311"/>
      <c r="C32" s="302"/>
      <c r="D32" s="293" t="s">
        <v>34</v>
      </c>
      <c r="E32" s="175"/>
      <c r="F32" s="175"/>
      <c r="G32" s="175"/>
      <c r="H32" s="184"/>
      <c r="I32" s="288" t="s">
        <v>206</v>
      </c>
      <c r="J32" s="252"/>
      <c r="K32" s="115">
        <v>132000</v>
      </c>
      <c r="L32" s="77">
        <v>750300</v>
      </c>
      <c r="M32" s="78">
        <f t="shared" si="8"/>
        <v>882300</v>
      </c>
      <c r="N32" s="77">
        <v>132000</v>
      </c>
      <c r="O32" s="77">
        <v>750300</v>
      </c>
      <c r="P32" s="78">
        <f t="shared" si="9"/>
        <v>882300</v>
      </c>
      <c r="Q32" s="95">
        <f t="shared" si="2"/>
        <v>0</v>
      </c>
    </row>
    <row r="33" spans="2:17" ht="15" customHeight="1">
      <c r="B33" s="311"/>
      <c r="C33" s="302"/>
      <c r="D33" s="33"/>
      <c r="E33" s="175" t="s">
        <v>45</v>
      </c>
      <c r="F33" s="175"/>
      <c r="G33" s="175"/>
      <c r="H33" s="184"/>
      <c r="I33" s="288" t="s">
        <v>206</v>
      </c>
      <c r="J33" s="252"/>
      <c r="K33" s="115">
        <v>132000</v>
      </c>
      <c r="L33" s="77">
        <v>750300</v>
      </c>
      <c r="M33" s="78">
        <f t="shared" si="8"/>
        <v>882300</v>
      </c>
      <c r="N33" s="77">
        <v>132000</v>
      </c>
      <c r="O33" s="77">
        <v>750300</v>
      </c>
      <c r="P33" s="78">
        <f t="shared" si="9"/>
        <v>882300</v>
      </c>
      <c r="Q33" s="95">
        <f t="shared" si="2"/>
        <v>0</v>
      </c>
    </row>
    <row r="34" spans="2:17" ht="15" customHeight="1">
      <c r="B34" s="311"/>
      <c r="C34" s="302"/>
      <c r="D34" s="175" t="s">
        <v>44</v>
      </c>
      <c r="E34" s="175"/>
      <c r="F34" s="175"/>
      <c r="G34" s="175"/>
      <c r="H34" s="184"/>
      <c r="I34" s="288" t="s">
        <v>206</v>
      </c>
      <c r="J34" s="252"/>
      <c r="K34" s="115">
        <v>132000</v>
      </c>
      <c r="L34" s="77">
        <v>750300</v>
      </c>
      <c r="M34" s="78">
        <f t="shared" si="8"/>
        <v>882300</v>
      </c>
      <c r="N34" s="77">
        <v>132000</v>
      </c>
      <c r="O34" s="77">
        <v>750300</v>
      </c>
      <c r="P34" s="78">
        <f t="shared" si="9"/>
        <v>882300</v>
      </c>
      <c r="Q34" s="95">
        <f t="shared" si="2"/>
        <v>0</v>
      </c>
    </row>
    <row r="35" spans="2:17" ht="15" customHeight="1">
      <c r="B35" s="311"/>
      <c r="C35" s="303"/>
      <c r="D35" s="175" t="s">
        <v>39</v>
      </c>
      <c r="E35" s="175"/>
      <c r="F35" s="175"/>
      <c r="G35" s="175"/>
      <c r="H35" s="184"/>
      <c r="I35" s="288" t="s">
        <v>29</v>
      </c>
      <c r="J35" s="252"/>
      <c r="K35" s="115">
        <v>472</v>
      </c>
      <c r="L35" s="77">
        <v>804</v>
      </c>
      <c r="M35" s="78">
        <f t="shared" si="8"/>
        <v>1276</v>
      </c>
      <c r="N35" s="77">
        <v>454</v>
      </c>
      <c r="O35" s="77">
        <v>914</v>
      </c>
      <c r="P35" s="78">
        <f t="shared" si="9"/>
        <v>1368</v>
      </c>
      <c r="Q35" s="95">
        <f t="shared" si="2"/>
        <v>92</v>
      </c>
    </row>
    <row r="36" spans="2:17" ht="15" customHeight="1">
      <c r="B36" s="311"/>
      <c r="C36" s="294" t="s">
        <v>201</v>
      </c>
      <c r="D36" s="293" t="s">
        <v>32</v>
      </c>
      <c r="E36" s="175"/>
      <c r="F36" s="175"/>
      <c r="G36" s="175"/>
      <c r="H36" s="184"/>
      <c r="I36" s="288" t="s">
        <v>29</v>
      </c>
      <c r="J36" s="252"/>
      <c r="K36" s="110">
        <v>0</v>
      </c>
      <c r="L36" s="66">
        <v>41</v>
      </c>
      <c r="M36" s="67">
        <f t="shared" si="8"/>
        <v>41</v>
      </c>
      <c r="N36" s="69">
        <v>0</v>
      </c>
      <c r="O36" s="66">
        <v>38</v>
      </c>
      <c r="P36" s="67">
        <f t="shared" si="9"/>
        <v>38</v>
      </c>
      <c r="Q36" s="95">
        <f t="shared" si="2"/>
        <v>-3</v>
      </c>
    </row>
    <row r="37" spans="2:17" ht="15" customHeight="1">
      <c r="B37" s="311"/>
      <c r="C37" s="295"/>
      <c r="D37" s="33"/>
      <c r="E37" s="175" t="s">
        <v>45</v>
      </c>
      <c r="F37" s="175"/>
      <c r="G37" s="175"/>
      <c r="H37" s="184"/>
      <c r="I37" s="288" t="s">
        <v>29</v>
      </c>
      <c r="J37" s="252"/>
      <c r="K37" s="110">
        <v>0</v>
      </c>
      <c r="L37" s="66">
        <v>41</v>
      </c>
      <c r="M37" s="67">
        <f t="shared" si="8"/>
        <v>41</v>
      </c>
      <c r="N37" s="69">
        <v>0</v>
      </c>
      <c r="O37" s="66">
        <v>38</v>
      </c>
      <c r="P37" s="67">
        <f t="shared" si="9"/>
        <v>38</v>
      </c>
      <c r="Q37" s="95">
        <f t="shared" si="2"/>
        <v>-3</v>
      </c>
    </row>
    <row r="38" spans="2:17" ht="15" customHeight="1">
      <c r="B38" s="311"/>
      <c r="C38" s="295"/>
      <c r="D38" s="175" t="s">
        <v>38</v>
      </c>
      <c r="E38" s="175"/>
      <c r="F38" s="175"/>
      <c r="G38" s="175"/>
      <c r="H38" s="184"/>
      <c r="I38" s="288" t="s">
        <v>29</v>
      </c>
      <c r="J38" s="252"/>
      <c r="K38" s="110">
        <v>0</v>
      </c>
      <c r="L38" s="66">
        <v>41</v>
      </c>
      <c r="M38" s="67">
        <f t="shared" si="8"/>
        <v>41</v>
      </c>
      <c r="N38" s="69">
        <v>0</v>
      </c>
      <c r="O38" s="66">
        <v>38</v>
      </c>
      <c r="P38" s="67">
        <f t="shared" si="9"/>
        <v>38</v>
      </c>
      <c r="Q38" s="95">
        <f t="shared" si="2"/>
        <v>-3</v>
      </c>
    </row>
    <row r="39" spans="2:17" ht="15" customHeight="1">
      <c r="B39" s="311"/>
      <c r="C39" s="295"/>
      <c r="D39" s="293" t="s">
        <v>34</v>
      </c>
      <c r="E39" s="175"/>
      <c r="F39" s="175"/>
      <c r="G39" s="175"/>
      <c r="H39" s="184"/>
      <c r="I39" s="288" t="s">
        <v>206</v>
      </c>
      <c r="J39" s="252"/>
      <c r="K39" s="110">
        <v>0</v>
      </c>
      <c r="L39" s="66">
        <v>180000</v>
      </c>
      <c r="M39" s="67">
        <f t="shared" si="8"/>
        <v>180000</v>
      </c>
      <c r="N39" s="69">
        <v>0</v>
      </c>
      <c r="O39" s="66">
        <v>180000</v>
      </c>
      <c r="P39" s="67">
        <f t="shared" si="9"/>
        <v>180000</v>
      </c>
      <c r="Q39" s="95">
        <f t="shared" si="2"/>
        <v>0</v>
      </c>
    </row>
    <row r="40" spans="2:17" ht="15" customHeight="1">
      <c r="B40" s="311"/>
      <c r="C40" s="295"/>
      <c r="D40" s="33"/>
      <c r="E40" s="175" t="s">
        <v>45</v>
      </c>
      <c r="F40" s="175"/>
      <c r="G40" s="175"/>
      <c r="H40" s="184"/>
      <c r="I40" s="288" t="s">
        <v>206</v>
      </c>
      <c r="J40" s="252"/>
      <c r="K40" s="110">
        <v>0</v>
      </c>
      <c r="L40" s="66">
        <v>180000</v>
      </c>
      <c r="M40" s="67">
        <f t="shared" si="8"/>
        <v>180000</v>
      </c>
      <c r="N40" s="69">
        <v>0</v>
      </c>
      <c r="O40" s="66">
        <v>180000</v>
      </c>
      <c r="P40" s="67">
        <f t="shared" si="9"/>
        <v>180000</v>
      </c>
      <c r="Q40" s="95">
        <f t="shared" si="2"/>
        <v>0</v>
      </c>
    </row>
    <row r="41" spans="2:17" ht="15" customHeight="1">
      <c r="B41" s="311"/>
      <c r="C41" s="295"/>
      <c r="D41" s="175" t="s">
        <v>44</v>
      </c>
      <c r="E41" s="175"/>
      <c r="F41" s="175"/>
      <c r="G41" s="175"/>
      <c r="H41" s="184"/>
      <c r="I41" s="288" t="s">
        <v>206</v>
      </c>
      <c r="J41" s="252"/>
      <c r="K41" s="110">
        <v>0</v>
      </c>
      <c r="L41" s="66">
        <v>180000</v>
      </c>
      <c r="M41" s="67">
        <f t="shared" si="8"/>
        <v>180000</v>
      </c>
      <c r="N41" s="69">
        <v>0</v>
      </c>
      <c r="O41" s="66">
        <v>180000</v>
      </c>
      <c r="P41" s="67">
        <f t="shared" si="9"/>
        <v>180000</v>
      </c>
      <c r="Q41" s="95">
        <f t="shared" si="2"/>
        <v>0</v>
      </c>
    </row>
    <row r="42" spans="2:17" ht="15" customHeight="1">
      <c r="B42" s="311"/>
      <c r="C42" s="296"/>
      <c r="D42" s="175" t="s">
        <v>39</v>
      </c>
      <c r="E42" s="175"/>
      <c r="F42" s="175"/>
      <c r="G42" s="175"/>
      <c r="H42" s="184"/>
      <c r="I42" s="288" t="s">
        <v>29</v>
      </c>
      <c r="J42" s="252"/>
      <c r="K42" s="110">
        <v>0</v>
      </c>
      <c r="L42" s="66">
        <v>40</v>
      </c>
      <c r="M42" s="67">
        <f t="shared" si="8"/>
        <v>40</v>
      </c>
      <c r="N42" s="69">
        <v>0</v>
      </c>
      <c r="O42" s="66">
        <v>37</v>
      </c>
      <c r="P42" s="67">
        <f t="shared" si="9"/>
        <v>37</v>
      </c>
      <c r="Q42" s="95">
        <f t="shared" si="2"/>
        <v>-3</v>
      </c>
    </row>
    <row r="43" spans="2:17" ht="15" customHeight="1">
      <c r="B43" s="311"/>
      <c r="C43" s="301" t="s">
        <v>202</v>
      </c>
      <c r="D43" s="293" t="s">
        <v>32</v>
      </c>
      <c r="E43" s="175"/>
      <c r="F43" s="175"/>
      <c r="G43" s="175"/>
      <c r="H43" s="184"/>
      <c r="I43" s="288" t="s">
        <v>29</v>
      </c>
      <c r="J43" s="252"/>
      <c r="K43" s="107">
        <v>36</v>
      </c>
      <c r="L43" s="66">
        <v>42</v>
      </c>
      <c r="M43" s="67">
        <f t="shared" si="8"/>
        <v>78</v>
      </c>
      <c r="N43" s="66">
        <v>34</v>
      </c>
      <c r="O43" s="66">
        <v>44</v>
      </c>
      <c r="P43" s="67">
        <f t="shared" si="9"/>
        <v>78</v>
      </c>
      <c r="Q43" s="95">
        <f t="shared" si="2"/>
        <v>0</v>
      </c>
    </row>
    <row r="44" spans="2:17" ht="15" customHeight="1">
      <c r="B44" s="311"/>
      <c r="C44" s="308"/>
      <c r="D44" s="33"/>
      <c r="E44" s="175" t="s">
        <v>45</v>
      </c>
      <c r="F44" s="175"/>
      <c r="G44" s="175"/>
      <c r="H44" s="184"/>
      <c r="I44" s="288" t="s">
        <v>29</v>
      </c>
      <c r="J44" s="252"/>
      <c r="K44" s="107">
        <v>36</v>
      </c>
      <c r="L44" s="66">
        <v>42</v>
      </c>
      <c r="M44" s="67">
        <f t="shared" si="8"/>
        <v>78</v>
      </c>
      <c r="N44" s="66">
        <v>34</v>
      </c>
      <c r="O44" s="66">
        <v>44</v>
      </c>
      <c r="P44" s="67">
        <f t="shared" si="9"/>
        <v>78</v>
      </c>
      <c r="Q44" s="95">
        <f t="shared" si="2"/>
        <v>0</v>
      </c>
    </row>
    <row r="45" spans="2:17" ht="15" customHeight="1">
      <c r="B45" s="311"/>
      <c r="C45" s="308"/>
      <c r="D45" s="175" t="s">
        <v>38</v>
      </c>
      <c r="E45" s="175"/>
      <c r="F45" s="175"/>
      <c r="G45" s="175"/>
      <c r="H45" s="184"/>
      <c r="I45" s="288" t="s">
        <v>29</v>
      </c>
      <c r="J45" s="252"/>
      <c r="K45" s="107">
        <v>36</v>
      </c>
      <c r="L45" s="66">
        <v>42</v>
      </c>
      <c r="M45" s="67">
        <f t="shared" si="8"/>
        <v>78</v>
      </c>
      <c r="N45" s="66">
        <v>34</v>
      </c>
      <c r="O45" s="66">
        <v>44</v>
      </c>
      <c r="P45" s="67">
        <f t="shared" si="9"/>
        <v>78</v>
      </c>
      <c r="Q45" s="95">
        <f t="shared" si="2"/>
        <v>0</v>
      </c>
    </row>
    <row r="46" spans="2:17" ht="15" customHeight="1">
      <c r="B46" s="311"/>
      <c r="C46" s="308"/>
      <c r="D46" s="293" t="s">
        <v>34</v>
      </c>
      <c r="E46" s="175"/>
      <c r="F46" s="175"/>
      <c r="G46" s="175"/>
      <c r="H46" s="184"/>
      <c r="I46" s="288" t="s">
        <v>206</v>
      </c>
      <c r="J46" s="252"/>
      <c r="K46" s="107">
        <v>50000</v>
      </c>
      <c r="L46" s="66">
        <v>50000</v>
      </c>
      <c r="M46" s="67">
        <f t="shared" si="8"/>
        <v>100000</v>
      </c>
      <c r="N46" s="66">
        <v>50000</v>
      </c>
      <c r="O46" s="66">
        <v>50000</v>
      </c>
      <c r="P46" s="67">
        <f t="shared" si="9"/>
        <v>100000</v>
      </c>
      <c r="Q46" s="95">
        <f t="shared" si="2"/>
        <v>0</v>
      </c>
    </row>
    <row r="47" spans="2:17" ht="15" customHeight="1">
      <c r="B47" s="311"/>
      <c r="C47" s="308"/>
      <c r="D47" s="33"/>
      <c r="E47" s="175" t="s">
        <v>45</v>
      </c>
      <c r="F47" s="175"/>
      <c r="G47" s="175"/>
      <c r="H47" s="184"/>
      <c r="I47" s="288" t="s">
        <v>206</v>
      </c>
      <c r="J47" s="252"/>
      <c r="K47" s="107">
        <v>50000</v>
      </c>
      <c r="L47" s="66">
        <v>50000</v>
      </c>
      <c r="M47" s="67">
        <f t="shared" si="8"/>
        <v>100000</v>
      </c>
      <c r="N47" s="66">
        <v>50000</v>
      </c>
      <c r="O47" s="66">
        <v>50000</v>
      </c>
      <c r="P47" s="67">
        <f t="shared" si="9"/>
        <v>100000</v>
      </c>
      <c r="Q47" s="95">
        <f t="shared" si="2"/>
        <v>0</v>
      </c>
    </row>
    <row r="48" spans="2:17" ht="15" customHeight="1">
      <c r="B48" s="311"/>
      <c r="C48" s="308"/>
      <c r="D48" s="175" t="s">
        <v>44</v>
      </c>
      <c r="E48" s="175"/>
      <c r="F48" s="175"/>
      <c r="G48" s="175"/>
      <c r="H48" s="184"/>
      <c r="I48" s="288" t="s">
        <v>206</v>
      </c>
      <c r="J48" s="252"/>
      <c r="K48" s="107">
        <v>50000</v>
      </c>
      <c r="L48" s="66">
        <v>50000</v>
      </c>
      <c r="M48" s="67">
        <f t="shared" si="8"/>
        <v>100000</v>
      </c>
      <c r="N48" s="66">
        <v>50000</v>
      </c>
      <c r="O48" s="66">
        <v>50000</v>
      </c>
      <c r="P48" s="67">
        <f t="shared" si="9"/>
        <v>100000</v>
      </c>
      <c r="Q48" s="95">
        <f t="shared" si="2"/>
        <v>0</v>
      </c>
    </row>
    <row r="49" spans="2:17" ht="15" customHeight="1">
      <c r="B49" s="311"/>
      <c r="C49" s="309"/>
      <c r="D49" s="175" t="s">
        <v>39</v>
      </c>
      <c r="E49" s="175"/>
      <c r="F49" s="175"/>
      <c r="G49" s="175"/>
      <c r="H49" s="184"/>
      <c r="I49" s="288" t="s">
        <v>29</v>
      </c>
      <c r="J49" s="252"/>
      <c r="K49" s="107">
        <v>36</v>
      </c>
      <c r="L49" s="66">
        <v>42</v>
      </c>
      <c r="M49" s="67">
        <f t="shared" si="8"/>
        <v>78</v>
      </c>
      <c r="N49" s="66">
        <v>34</v>
      </c>
      <c r="O49" s="66">
        <v>44</v>
      </c>
      <c r="P49" s="67">
        <f t="shared" si="9"/>
        <v>78</v>
      </c>
      <c r="Q49" s="95">
        <f t="shared" si="2"/>
        <v>0</v>
      </c>
    </row>
    <row r="50" spans="2:17" ht="15" customHeight="1">
      <c r="B50" s="311"/>
      <c r="C50" s="304" t="s">
        <v>203</v>
      </c>
      <c r="D50" s="293" t="s">
        <v>32</v>
      </c>
      <c r="E50" s="175"/>
      <c r="F50" s="175"/>
      <c r="G50" s="175"/>
      <c r="H50" s="184"/>
      <c r="I50" s="288" t="s">
        <v>29</v>
      </c>
      <c r="J50" s="252"/>
      <c r="K50" s="107">
        <v>57</v>
      </c>
      <c r="L50" s="69">
        <v>0</v>
      </c>
      <c r="M50" s="67">
        <f t="shared" si="8"/>
        <v>57</v>
      </c>
      <c r="N50" s="66">
        <v>54</v>
      </c>
      <c r="O50" s="69">
        <v>0</v>
      </c>
      <c r="P50" s="67">
        <f t="shared" si="9"/>
        <v>54</v>
      </c>
      <c r="Q50" s="95">
        <f t="shared" si="2"/>
        <v>-3</v>
      </c>
    </row>
    <row r="51" spans="2:17" ht="15" customHeight="1">
      <c r="B51" s="311"/>
      <c r="C51" s="305"/>
      <c r="D51" s="33"/>
      <c r="E51" s="175" t="s">
        <v>45</v>
      </c>
      <c r="F51" s="175"/>
      <c r="G51" s="175"/>
      <c r="H51" s="184"/>
      <c r="I51" s="288" t="s">
        <v>29</v>
      </c>
      <c r="J51" s="252"/>
      <c r="K51" s="107">
        <v>57</v>
      </c>
      <c r="L51" s="69">
        <v>0</v>
      </c>
      <c r="M51" s="67">
        <f t="shared" si="8"/>
        <v>57</v>
      </c>
      <c r="N51" s="66">
        <v>54</v>
      </c>
      <c r="O51" s="69">
        <v>0</v>
      </c>
      <c r="P51" s="67">
        <f t="shared" si="9"/>
        <v>54</v>
      </c>
      <c r="Q51" s="95">
        <f t="shared" si="2"/>
        <v>-3</v>
      </c>
    </row>
    <row r="52" spans="2:17" ht="15" customHeight="1">
      <c r="B52" s="311"/>
      <c r="C52" s="305"/>
      <c r="D52" s="175" t="s">
        <v>38</v>
      </c>
      <c r="E52" s="175"/>
      <c r="F52" s="175"/>
      <c r="G52" s="175"/>
      <c r="H52" s="184"/>
      <c r="I52" s="288" t="s">
        <v>29</v>
      </c>
      <c r="J52" s="252"/>
      <c r="K52" s="107">
        <v>57</v>
      </c>
      <c r="L52" s="69">
        <v>0</v>
      </c>
      <c r="M52" s="67">
        <f t="shared" si="8"/>
        <v>57</v>
      </c>
      <c r="N52" s="66">
        <v>54</v>
      </c>
      <c r="O52" s="69">
        <v>0</v>
      </c>
      <c r="P52" s="67">
        <f t="shared" si="9"/>
        <v>54</v>
      </c>
      <c r="Q52" s="95">
        <f t="shared" si="2"/>
        <v>-3</v>
      </c>
    </row>
    <row r="53" spans="2:17" ht="15" customHeight="1">
      <c r="B53" s="311"/>
      <c r="C53" s="305"/>
      <c r="D53" s="293" t="s">
        <v>34</v>
      </c>
      <c r="E53" s="175"/>
      <c r="F53" s="175"/>
      <c r="G53" s="175"/>
      <c r="H53" s="184"/>
      <c r="I53" s="288" t="s">
        <v>206</v>
      </c>
      <c r="J53" s="252"/>
      <c r="K53" s="107">
        <v>50000</v>
      </c>
      <c r="L53" s="69">
        <v>0</v>
      </c>
      <c r="M53" s="67">
        <f t="shared" si="8"/>
        <v>50000</v>
      </c>
      <c r="N53" s="66">
        <v>50000</v>
      </c>
      <c r="O53" s="69">
        <v>0</v>
      </c>
      <c r="P53" s="67">
        <f t="shared" si="9"/>
        <v>50000</v>
      </c>
      <c r="Q53" s="95">
        <f t="shared" si="2"/>
        <v>0</v>
      </c>
    </row>
    <row r="54" spans="2:17" ht="15" customHeight="1">
      <c r="B54" s="311"/>
      <c r="C54" s="305"/>
      <c r="D54" s="33"/>
      <c r="E54" s="175" t="s">
        <v>45</v>
      </c>
      <c r="F54" s="175"/>
      <c r="G54" s="175"/>
      <c r="H54" s="184"/>
      <c r="I54" s="288" t="s">
        <v>206</v>
      </c>
      <c r="J54" s="252"/>
      <c r="K54" s="107">
        <v>50000</v>
      </c>
      <c r="L54" s="69">
        <v>0</v>
      </c>
      <c r="M54" s="67">
        <f t="shared" si="8"/>
        <v>50000</v>
      </c>
      <c r="N54" s="66">
        <v>50000</v>
      </c>
      <c r="O54" s="69">
        <v>0</v>
      </c>
      <c r="P54" s="67">
        <f t="shared" si="9"/>
        <v>50000</v>
      </c>
      <c r="Q54" s="95">
        <f t="shared" si="2"/>
        <v>0</v>
      </c>
    </row>
    <row r="55" spans="2:17" ht="15" customHeight="1">
      <c r="B55" s="311"/>
      <c r="C55" s="305"/>
      <c r="D55" s="175" t="s">
        <v>44</v>
      </c>
      <c r="E55" s="175"/>
      <c r="F55" s="175"/>
      <c r="G55" s="175"/>
      <c r="H55" s="184"/>
      <c r="I55" s="288" t="s">
        <v>206</v>
      </c>
      <c r="J55" s="252"/>
      <c r="K55" s="107">
        <v>50000</v>
      </c>
      <c r="L55" s="69">
        <v>0</v>
      </c>
      <c r="M55" s="67">
        <f t="shared" si="8"/>
        <v>50000</v>
      </c>
      <c r="N55" s="66">
        <v>50000</v>
      </c>
      <c r="O55" s="69">
        <v>0</v>
      </c>
      <c r="P55" s="67">
        <f t="shared" si="9"/>
        <v>50000</v>
      </c>
      <c r="Q55" s="95">
        <f t="shared" si="2"/>
        <v>0</v>
      </c>
    </row>
    <row r="56" spans="2:17" ht="15" customHeight="1">
      <c r="B56" s="311"/>
      <c r="C56" s="306"/>
      <c r="D56" s="175" t="s">
        <v>39</v>
      </c>
      <c r="E56" s="175"/>
      <c r="F56" s="175"/>
      <c r="G56" s="175"/>
      <c r="H56" s="184"/>
      <c r="I56" s="288" t="s">
        <v>29</v>
      </c>
      <c r="J56" s="252"/>
      <c r="K56" s="107">
        <v>57</v>
      </c>
      <c r="L56" s="69">
        <v>0</v>
      </c>
      <c r="M56" s="67">
        <f t="shared" si="8"/>
        <v>57</v>
      </c>
      <c r="N56" s="66">
        <v>54</v>
      </c>
      <c r="O56" s="69">
        <v>0</v>
      </c>
      <c r="P56" s="67">
        <f t="shared" si="9"/>
        <v>54</v>
      </c>
      <c r="Q56" s="95">
        <f t="shared" si="2"/>
        <v>-3</v>
      </c>
    </row>
    <row r="57" spans="2:17" ht="15" customHeight="1">
      <c r="B57" s="311"/>
      <c r="C57" s="175" t="s">
        <v>196</v>
      </c>
      <c r="D57" s="175"/>
      <c r="E57" s="175"/>
      <c r="F57" s="175"/>
      <c r="G57" s="175"/>
      <c r="H57" s="184"/>
      <c r="I57" s="288" t="s">
        <v>29</v>
      </c>
      <c r="J57" s="252"/>
      <c r="K57" s="107">
        <v>328</v>
      </c>
      <c r="L57" s="69">
        <v>0</v>
      </c>
      <c r="M57" s="67">
        <f t="shared" si="8"/>
        <v>328</v>
      </c>
      <c r="N57" s="66">
        <v>327</v>
      </c>
      <c r="O57" s="69">
        <v>0</v>
      </c>
      <c r="P57" s="67">
        <f t="shared" si="9"/>
        <v>327</v>
      </c>
      <c r="Q57" s="95">
        <f t="shared" si="2"/>
        <v>-1</v>
      </c>
    </row>
    <row r="58" spans="2:17" ht="15" customHeight="1">
      <c r="B58" s="311"/>
      <c r="C58" s="297" t="s">
        <v>195</v>
      </c>
      <c r="D58" s="191"/>
      <c r="E58" s="191"/>
      <c r="F58" s="191"/>
      <c r="G58" s="191"/>
      <c r="H58" s="191"/>
      <c r="I58" s="320" t="s">
        <v>46</v>
      </c>
      <c r="J58" s="321"/>
      <c r="K58" s="107">
        <v>60162</v>
      </c>
      <c r="L58" s="66">
        <v>11970</v>
      </c>
      <c r="M58" s="67">
        <f t="shared" si="8"/>
        <v>72132</v>
      </c>
      <c r="N58" s="66">
        <v>55731</v>
      </c>
      <c r="O58" s="66">
        <v>10175</v>
      </c>
      <c r="P58" s="67">
        <f t="shared" si="9"/>
        <v>65906</v>
      </c>
      <c r="Q58" s="95">
        <f t="shared" si="2"/>
        <v>-6226</v>
      </c>
    </row>
    <row r="59" spans="2:17" ht="15" customHeight="1">
      <c r="B59" s="311"/>
      <c r="C59" s="313"/>
      <c r="D59" s="289" t="s">
        <v>48</v>
      </c>
      <c r="E59" s="174"/>
      <c r="F59" s="174"/>
      <c r="G59" s="174"/>
      <c r="H59" s="174"/>
      <c r="I59" s="320" t="s">
        <v>46</v>
      </c>
      <c r="J59" s="321"/>
      <c r="K59" s="117">
        <v>9015</v>
      </c>
      <c r="L59" s="83">
        <v>3457</v>
      </c>
      <c r="M59" s="84">
        <f t="shared" si="8"/>
        <v>12472</v>
      </c>
      <c r="N59" s="83">
        <v>9333</v>
      </c>
      <c r="O59" s="83">
        <v>3211</v>
      </c>
      <c r="P59" s="84">
        <f t="shared" si="9"/>
        <v>12544</v>
      </c>
      <c r="Q59" s="95">
        <f t="shared" si="2"/>
        <v>72</v>
      </c>
    </row>
    <row r="60" spans="2:17" ht="15" customHeight="1" thickBot="1">
      <c r="B60" s="312"/>
      <c r="C60" s="314"/>
      <c r="D60" s="315" t="s">
        <v>49</v>
      </c>
      <c r="E60" s="316"/>
      <c r="F60" s="316"/>
      <c r="G60" s="316"/>
      <c r="H60" s="317"/>
      <c r="I60" s="318" t="s">
        <v>46</v>
      </c>
      <c r="J60" s="319"/>
      <c r="K60" s="118">
        <v>16</v>
      </c>
      <c r="L60" s="71">
        <v>0</v>
      </c>
      <c r="M60" s="72">
        <f t="shared" si="8"/>
        <v>16</v>
      </c>
      <c r="N60" s="85">
        <v>17</v>
      </c>
      <c r="O60" s="71">
        <v>154</v>
      </c>
      <c r="P60" s="72">
        <f t="shared" si="9"/>
        <v>171</v>
      </c>
      <c r="Q60" s="95">
        <f t="shared" si="2"/>
        <v>155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C50:C56"/>
    <mergeCell ref="D50:H50"/>
    <mergeCell ref="I50:J50"/>
    <mergeCell ref="E51:H51"/>
    <mergeCell ref="I51:J51"/>
    <mergeCell ref="D55:H55"/>
    <mergeCell ref="I55:J55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I16:J16"/>
    <mergeCell ref="G19:H19"/>
    <mergeCell ref="G18:H18"/>
    <mergeCell ref="I17:J17"/>
    <mergeCell ref="I18:J18"/>
    <mergeCell ref="I19:J19"/>
    <mergeCell ref="C29:C35"/>
    <mergeCell ref="D29:H29"/>
    <mergeCell ref="E30:H30"/>
    <mergeCell ref="D31:H31"/>
    <mergeCell ref="D32:H32"/>
    <mergeCell ref="D35:H35"/>
    <mergeCell ref="D34:H34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D25:H25"/>
    <mergeCell ref="E20:G20"/>
    <mergeCell ref="D17:D19"/>
    <mergeCell ref="D27:H27"/>
    <mergeCell ref="E18:F18"/>
    <mergeCell ref="E19:F19"/>
    <mergeCell ref="E26:H26"/>
    <mergeCell ref="D22:H22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I45:J45"/>
    <mergeCell ref="D48:H48"/>
    <mergeCell ref="I48:J48"/>
    <mergeCell ref="E47:H47"/>
    <mergeCell ref="I47:J47"/>
    <mergeCell ref="D46:H46"/>
    <mergeCell ref="I46:J46"/>
    <mergeCell ref="D45:H45"/>
    <mergeCell ref="C36:C42"/>
    <mergeCell ref="D36:H36"/>
    <mergeCell ref="E37:H37"/>
    <mergeCell ref="D38:H38"/>
    <mergeCell ref="D39:H39"/>
    <mergeCell ref="E40:H40"/>
    <mergeCell ref="D41:H41"/>
    <mergeCell ref="D42:H42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45"/>
  <sheetViews>
    <sheetView view="pageBreakPreview" zoomScaleNormal="75" zoomScaleSheetLayoutView="100" zoomScalePageLayoutView="0" workbookViewId="0" topLeftCell="A1">
      <selection activeCell="N25" sqref="N25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18" customWidth="1"/>
    <col min="8" max="9" width="4.25390625" style="7" customWidth="1"/>
    <col min="10" max="10" width="4.125" style="19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204</v>
      </c>
    </row>
    <row r="2" spans="7:9" ht="12.75" customHeight="1" thickBot="1">
      <c r="G2" s="6"/>
      <c r="H2" s="6"/>
      <c r="I2" s="19"/>
    </row>
    <row r="3" spans="2:16" ht="15" customHeight="1">
      <c r="B3" s="230" t="s">
        <v>21</v>
      </c>
      <c r="C3" s="231"/>
      <c r="D3" s="231"/>
      <c r="E3" s="231"/>
      <c r="F3" s="231"/>
      <c r="G3" s="231"/>
      <c r="H3" s="231"/>
      <c r="I3" s="231"/>
      <c r="J3" s="232"/>
      <c r="K3" s="227" t="s">
        <v>253</v>
      </c>
      <c r="L3" s="228"/>
      <c r="M3" s="229"/>
      <c r="N3" s="262" t="s">
        <v>254</v>
      </c>
      <c r="O3" s="228"/>
      <c r="P3" s="229"/>
    </row>
    <row r="4" spans="2:16" ht="15" customHeight="1" thickBot="1">
      <c r="B4" s="233"/>
      <c r="C4" s="234"/>
      <c r="D4" s="234"/>
      <c r="E4" s="234"/>
      <c r="F4" s="234"/>
      <c r="G4" s="234"/>
      <c r="H4" s="234"/>
      <c r="I4" s="234"/>
      <c r="J4" s="235"/>
      <c r="K4" s="51" t="s">
        <v>127</v>
      </c>
      <c r="L4" s="50" t="s">
        <v>59</v>
      </c>
      <c r="M4" s="52" t="s">
        <v>60</v>
      </c>
      <c r="N4" s="50" t="s">
        <v>127</v>
      </c>
      <c r="O4" s="50" t="s">
        <v>59</v>
      </c>
      <c r="P4" s="52" t="s">
        <v>60</v>
      </c>
    </row>
    <row r="5" spans="2:17" ht="15" customHeight="1">
      <c r="B5" s="310" t="s">
        <v>77</v>
      </c>
      <c r="C5" s="334" t="s">
        <v>99</v>
      </c>
      <c r="D5" s="334"/>
      <c r="E5" s="334"/>
      <c r="F5" s="334"/>
      <c r="G5" s="303" t="s">
        <v>50</v>
      </c>
      <c r="H5" s="275" t="s">
        <v>51</v>
      </c>
      <c r="I5" s="329"/>
      <c r="J5" s="120"/>
      <c r="K5" s="119">
        <v>93</v>
      </c>
      <c r="L5" s="57">
        <v>32</v>
      </c>
      <c r="M5" s="58">
        <f>SUM(K5:L5)</f>
        <v>125</v>
      </c>
      <c r="N5" s="57">
        <v>93</v>
      </c>
      <c r="O5" s="57">
        <v>30</v>
      </c>
      <c r="P5" s="58">
        <f>SUM(N5:O5)</f>
        <v>123</v>
      </c>
      <c r="Q5" s="95">
        <f>P5-M5</f>
        <v>-2</v>
      </c>
    </row>
    <row r="6" spans="2:17" ht="15" customHeight="1">
      <c r="B6" s="311"/>
      <c r="C6" s="335"/>
      <c r="D6" s="335"/>
      <c r="E6" s="335"/>
      <c r="F6" s="335"/>
      <c r="G6" s="333"/>
      <c r="H6" s="330" t="s">
        <v>52</v>
      </c>
      <c r="I6" s="331"/>
      <c r="J6" s="122" t="s">
        <v>116</v>
      </c>
      <c r="K6" s="101">
        <v>91467</v>
      </c>
      <c r="L6" s="59">
        <v>33866</v>
      </c>
      <c r="M6" s="60">
        <f>SUM(K6:L6)</f>
        <v>125333</v>
      </c>
      <c r="N6" s="59">
        <v>91460</v>
      </c>
      <c r="O6" s="59">
        <v>31874</v>
      </c>
      <c r="P6" s="60">
        <f>SUM(N6:O6)</f>
        <v>123334</v>
      </c>
      <c r="Q6" s="95">
        <f aca="true" t="shared" si="0" ref="Q6:Q69">P6-M6</f>
        <v>-1999</v>
      </c>
    </row>
    <row r="7" spans="2:17" ht="15" customHeight="1">
      <c r="B7" s="311"/>
      <c r="C7" s="335"/>
      <c r="D7" s="335"/>
      <c r="E7" s="335"/>
      <c r="F7" s="335"/>
      <c r="G7" s="333" t="s">
        <v>100</v>
      </c>
      <c r="H7" s="330" t="s">
        <v>51</v>
      </c>
      <c r="I7" s="331"/>
      <c r="J7" s="121"/>
      <c r="K7" s="110">
        <v>0</v>
      </c>
      <c r="L7" s="69">
        <v>0</v>
      </c>
      <c r="M7" s="60">
        <f>SUM(K7:L7)</f>
        <v>0</v>
      </c>
      <c r="N7" s="69">
        <v>0</v>
      </c>
      <c r="O7" s="69">
        <v>0</v>
      </c>
      <c r="P7" s="60">
        <f aca="true" t="shared" si="1" ref="P7:P67">SUM(N7:O7)</f>
        <v>0</v>
      </c>
      <c r="Q7" s="95">
        <f t="shared" si="0"/>
        <v>0</v>
      </c>
    </row>
    <row r="8" spans="2:17" ht="15" customHeight="1">
      <c r="B8" s="311"/>
      <c r="C8" s="335"/>
      <c r="D8" s="335"/>
      <c r="E8" s="335"/>
      <c r="F8" s="335"/>
      <c r="G8" s="333"/>
      <c r="H8" s="330" t="s">
        <v>52</v>
      </c>
      <c r="I8" s="331"/>
      <c r="J8" s="122" t="s">
        <v>116</v>
      </c>
      <c r="K8" s="110">
        <v>0</v>
      </c>
      <c r="L8" s="69">
        <v>0</v>
      </c>
      <c r="M8" s="60">
        <f>SUM(K8:L8)</f>
        <v>0</v>
      </c>
      <c r="N8" s="69">
        <v>0</v>
      </c>
      <c r="O8" s="69">
        <v>0</v>
      </c>
      <c r="P8" s="60">
        <f t="shared" si="1"/>
        <v>0</v>
      </c>
      <c r="Q8" s="95">
        <f t="shared" si="0"/>
        <v>0</v>
      </c>
    </row>
    <row r="9" spans="2:17" ht="15" customHeight="1">
      <c r="B9" s="311"/>
      <c r="C9" s="346" t="s">
        <v>101</v>
      </c>
      <c r="D9" s="338"/>
      <c r="E9" s="338"/>
      <c r="F9" s="339"/>
      <c r="G9" s="333" t="s">
        <v>50</v>
      </c>
      <c r="H9" s="330" t="s">
        <v>51</v>
      </c>
      <c r="I9" s="331"/>
      <c r="J9" s="121"/>
      <c r="K9" s="110">
        <v>0</v>
      </c>
      <c r="L9" s="69">
        <v>0</v>
      </c>
      <c r="M9" s="67">
        <f aca="true" t="shared" si="2" ref="M9:M29">SUM(K9:L9)</f>
        <v>0</v>
      </c>
      <c r="N9" s="69">
        <v>0</v>
      </c>
      <c r="O9" s="69">
        <v>0</v>
      </c>
      <c r="P9" s="60">
        <f t="shared" si="1"/>
        <v>0</v>
      </c>
      <c r="Q9" s="95">
        <f t="shared" si="0"/>
        <v>0</v>
      </c>
    </row>
    <row r="10" spans="2:17" ht="15" customHeight="1">
      <c r="B10" s="311"/>
      <c r="C10" s="340"/>
      <c r="D10" s="341"/>
      <c r="E10" s="341"/>
      <c r="F10" s="342"/>
      <c r="G10" s="333"/>
      <c r="H10" s="330" t="s">
        <v>52</v>
      </c>
      <c r="I10" s="331"/>
      <c r="J10" s="122" t="s">
        <v>116</v>
      </c>
      <c r="K10" s="110">
        <v>0</v>
      </c>
      <c r="L10" s="69">
        <v>0</v>
      </c>
      <c r="M10" s="67">
        <f t="shared" si="2"/>
        <v>0</v>
      </c>
      <c r="N10" s="69">
        <v>0</v>
      </c>
      <c r="O10" s="69">
        <v>0</v>
      </c>
      <c r="P10" s="60">
        <f t="shared" si="1"/>
        <v>0</v>
      </c>
      <c r="Q10" s="95">
        <f t="shared" si="0"/>
        <v>0</v>
      </c>
    </row>
    <row r="11" spans="2:17" ht="15" customHeight="1">
      <c r="B11" s="311"/>
      <c r="C11" s="340"/>
      <c r="D11" s="341"/>
      <c r="E11" s="341"/>
      <c r="F11" s="342"/>
      <c r="G11" s="333" t="s">
        <v>100</v>
      </c>
      <c r="H11" s="330" t="s">
        <v>51</v>
      </c>
      <c r="I11" s="331"/>
      <c r="J11" s="121"/>
      <c r="K11" s="110">
        <v>0</v>
      </c>
      <c r="L11" s="69">
        <v>0</v>
      </c>
      <c r="M11" s="67">
        <f t="shared" si="2"/>
        <v>0</v>
      </c>
      <c r="N11" s="69">
        <v>0</v>
      </c>
      <c r="O11" s="69">
        <v>0</v>
      </c>
      <c r="P11" s="60">
        <f t="shared" si="1"/>
        <v>0</v>
      </c>
      <c r="Q11" s="95">
        <f t="shared" si="0"/>
        <v>0</v>
      </c>
    </row>
    <row r="12" spans="2:17" ht="15" customHeight="1">
      <c r="B12" s="311"/>
      <c r="C12" s="343"/>
      <c r="D12" s="344"/>
      <c r="E12" s="344"/>
      <c r="F12" s="345"/>
      <c r="G12" s="333"/>
      <c r="H12" s="330" t="s">
        <v>52</v>
      </c>
      <c r="I12" s="331"/>
      <c r="J12" s="122" t="s">
        <v>116</v>
      </c>
      <c r="K12" s="110">
        <v>0</v>
      </c>
      <c r="L12" s="69">
        <v>0</v>
      </c>
      <c r="M12" s="67">
        <f t="shared" si="2"/>
        <v>0</v>
      </c>
      <c r="N12" s="69">
        <v>0</v>
      </c>
      <c r="O12" s="69">
        <v>0</v>
      </c>
      <c r="P12" s="60">
        <f t="shared" si="1"/>
        <v>0</v>
      </c>
      <c r="Q12" s="95">
        <f t="shared" si="0"/>
        <v>0</v>
      </c>
    </row>
    <row r="13" spans="2:17" ht="15" customHeight="1">
      <c r="B13" s="311" t="s">
        <v>78</v>
      </c>
      <c r="C13" s="330" t="s">
        <v>143</v>
      </c>
      <c r="D13" s="331"/>
      <c r="E13" s="331"/>
      <c r="F13" s="331"/>
      <c r="G13" s="331"/>
      <c r="H13" s="331"/>
      <c r="I13" s="331"/>
      <c r="J13" s="336"/>
      <c r="K13" s="107">
        <v>285962</v>
      </c>
      <c r="L13" s="66">
        <v>40132</v>
      </c>
      <c r="M13" s="67">
        <f t="shared" si="2"/>
        <v>326094</v>
      </c>
      <c r="N13" s="66">
        <v>291275</v>
      </c>
      <c r="O13" s="66">
        <v>40870</v>
      </c>
      <c r="P13" s="60">
        <f t="shared" si="1"/>
        <v>332145</v>
      </c>
      <c r="Q13" s="95">
        <f t="shared" si="0"/>
        <v>6051</v>
      </c>
    </row>
    <row r="14" spans="2:17" ht="15" customHeight="1">
      <c r="B14" s="311"/>
      <c r="C14" s="337" t="s">
        <v>165</v>
      </c>
      <c r="D14" s="338"/>
      <c r="E14" s="338"/>
      <c r="F14" s="339"/>
      <c r="G14" s="333" t="s">
        <v>50</v>
      </c>
      <c r="H14" s="330" t="s">
        <v>51</v>
      </c>
      <c r="I14" s="331"/>
      <c r="J14" s="121"/>
      <c r="K14" s="107">
        <v>1</v>
      </c>
      <c r="L14" s="69">
        <v>0</v>
      </c>
      <c r="M14" s="67">
        <f t="shared" si="2"/>
        <v>1</v>
      </c>
      <c r="N14" s="66">
        <v>1</v>
      </c>
      <c r="O14" s="69">
        <v>0</v>
      </c>
      <c r="P14" s="60">
        <f t="shared" si="1"/>
        <v>1</v>
      </c>
      <c r="Q14" s="95">
        <f t="shared" si="0"/>
        <v>0</v>
      </c>
    </row>
    <row r="15" spans="2:17" ht="15" customHeight="1">
      <c r="B15" s="311"/>
      <c r="C15" s="340"/>
      <c r="D15" s="341"/>
      <c r="E15" s="341"/>
      <c r="F15" s="342"/>
      <c r="G15" s="333"/>
      <c r="H15" s="330" t="s">
        <v>52</v>
      </c>
      <c r="I15" s="331"/>
      <c r="J15" s="122" t="s">
        <v>116</v>
      </c>
      <c r="K15" s="107">
        <v>2296</v>
      </c>
      <c r="L15" s="69">
        <v>0</v>
      </c>
      <c r="M15" s="67">
        <f t="shared" si="2"/>
        <v>2296</v>
      </c>
      <c r="N15" s="66">
        <v>2296</v>
      </c>
      <c r="O15" s="69">
        <v>0</v>
      </c>
      <c r="P15" s="60">
        <f t="shared" si="1"/>
        <v>2296</v>
      </c>
      <c r="Q15" s="95">
        <f t="shared" si="0"/>
        <v>0</v>
      </c>
    </row>
    <row r="16" spans="2:17" ht="15" customHeight="1">
      <c r="B16" s="311"/>
      <c r="C16" s="340"/>
      <c r="D16" s="341"/>
      <c r="E16" s="341"/>
      <c r="F16" s="342"/>
      <c r="G16" s="333" t="s">
        <v>100</v>
      </c>
      <c r="H16" s="330" t="s">
        <v>51</v>
      </c>
      <c r="I16" s="331"/>
      <c r="J16" s="121"/>
      <c r="K16" s="110">
        <v>0</v>
      </c>
      <c r="L16" s="69">
        <v>0</v>
      </c>
      <c r="M16" s="67">
        <f t="shared" si="2"/>
        <v>0</v>
      </c>
      <c r="N16" s="69">
        <v>0</v>
      </c>
      <c r="O16" s="69">
        <v>0</v>
      </c>
      <c r="P16" s="60">
        <f t="shared" si="1"/>
        <v>0</v>
      </c>
      <c r="Q16" s="95">
        <f t="shared" si="0"/>
        <v>0</v>
      </c>
    </row>
    <row r="17" spans="2:17" ht="15" customHeight="1">
      <c r="B17" s="311"/>
      <c r="C17" s="343"/>
      <c r="D17" s="344"/>
      <c r="E17" s="344"/>
      <c r="F17" s="345"/>
      <c r="G17" s="333"/>
      <c r="H17" s="330" t="s">
        <v>52</v>
      </c>
      <c r="I17" s="331"/>
      <c r="J17" s="122" t="s">
        <v>116</v>
      </c>
      <c r="K17" s="110">
        <v>0</v>
      </c>
      <c r="L17" s="69">
        <v>0</v>
      </c>
      <c r="M17" s="67">
        <f t="shared" si="2"/>
        <v>0</v>
      </c>
      <c r="N17" s="69">
        <v>0</v>
      </c>
      <c r="O17" s="69">
        <v>0</v>
      </c>
      <c r="P17" s="60">
        <f t="shared" si="1"/>
        <v>0</v>
      </c>
      <c r="Q17" s="95">
        <f t="shared" si="0"/>
        <v>0</v>
      </c>
    </row>
    <row r="18" spans="2:17" ht="15" customHeight="1">
      <c r="B18" s="311"/>
      <c r="C18" s="337" t="s">
        <v>163</v>
      </c>
      <c r="D18" s="338"/>
      <c r="E18" s="338"/>
      <c r="F18" s="339"/>
      <c r="G18" s="333" t="s">
        <v>50</v>
      </c>
      <c r="H18" s="330" t="s">
        <v>51</v>
      </c>
      <c r="I18" s="331"/>
      <c r="J18" s="121"/>
      <c r="K18" s="110">
        <v>0</v>
      </c>
      <c r="L18" s="69">
        <v>0</v>
      </c>
      <c r="M18" s="67">
        <f t="shared" si="2"/>
        <v>0</v>
      </c>
      <c r="N18" s="69">
        <v>0</v>
      </c>
      <c r="O18" s="69">
        <v>0</v>
      </c>
      <c r="P18" s="60">
        <f t="shared" si="1"/>
        <v>0</v>
      </c>
      <c r="Q18" s="95">
        <f t="shared" si="0"/>
        <v>0</v>
      </c>
    </row>
    <row r="19" spans="2:17" ht="15" customHeight="1">
      <c r="B19" s="311"/>
      <c r="C19" s="340"/>
      <c r="D19" s="341"/>
      <c r="E19" s="341"/>
      <c r="F19" s="342"/>
      <c r="G19" s="333"/>
      <c r="H19" s="330" t="s">
        <v>52</v>
      </c>
      <c r="I19" s="331"/>
      <c r="J19" s="122" t="s">
        <v>116</v>
      </c>
      <c r="K19" s="110">
        <v>0</v>
      </c>
      <c r="L19" s="69">
        <v>0</v>
      </c>
      <c r="M19" s="67">
        <f t="shared" si="2"/>
        <v>0</v>
      </c>
      <c r="N19" s="69">
        <v>0</v>
      </c>
      <c r="O19" s="69">
        <v>0</v>
      </c>
      <c r="P19" s="60">
        <f t="shared" si="1"/>
        <v>0</v>
      </c>
      <c r="Q19" s="95">
        <f t="shared" si="0"/>
        <v>0</v>
      </c>
    </row>
    <row r="20" spans="2:17" ht="15" customHeight="1">
      <c r="B20" s="311"/>
      <c r="C20" s="340"/>
      <c r="D20" s="341"/>
      <c r="E20" s="341"/>
      <c r="F20" s="342"/>
      <c r="G20" s="333" t="s">
        <v>100</v>
      </c>
      <c r="H20" s="330" t="s">
        <v>51</v>
      </c>
      <c r="I20" s="331"/>
      <c r="J20" s="121"/>
      <c r="K20" s="110">
        <v>0</v>
      </c>
      <c r="L20" s="69">
        <v>0</v>
      </c>
      <c r="M20" s="67">
        <f t="shared" si="2"/>
        <v>0</v>
      </c>
      <c r="N20" s="69">
        <v>0</v>
      </c>
      <c r="O20" s="69">
        <v>0</v>
      </c>
      <c r="P20" s="60">
        <f t="shared" si="1"/>
        <v>0</v>
      </c>
      <c r="Q20" s="95">
        <f t="shared" si="0"/>
        <v>0</v>
      </c>
    </row>
    <row r="21" spans="2:17" ht="15" customHeight="1">
      <c r="B21" s="311"/>
      <c r="C21" s="343"/>
      <c r="D21" s="344"/>
      <c r="E21" s="344"/>
      <c r="F21" s="345"/>
      <c r="G21" s="333"/>
      <c r="H21" s="330" t="s">
        <v>52</v>
      </c>
      <c r="I21" s="331"/>
      <c r="J21" s="122" t="s">
        <v>116</v>
      </c>
      <c r="K21" s="110">
        <v>0</v>
      </c>
      <c r="L21" s="69">
        <v>0</v>
      </c>
      <c r="M21" s="67">
        <f t="shared" si="2"/>
        <v>0</v>
      </c>
      <c r="N21" s="69">
        <v>0</v>
      </c>
      <c r="O21" s="69">
        <v>0</v>
      </c>
      <c r="P21" s="60">
        <f t="shared" si="1"/>
        <v>0</v>
      </c>
      <c r="Q21" s="95">
        <f t="shared" si="0"/>
        <v>0</v>
      </c>
    </row>
    <row r="22" spans="2:17" ht="15" customHeight="1">
      <c r="B22" s="311"/>
      <c r="C22" s="337" t="s">
        <v>164</v>
      </c>
      <c r="D22" s="338"/>
      <c r="E22" s="338"/>
      <c r="F22" s="339"/>
      <c r="G22" s="333" t="s">
        <v>50</v>
      </c>
      <c r="H22" s="330" t="s">
        <v>51</v>
      </c>
      <c r="I22" s="331"/>
      <c r="J22" s="121"/>
      <c r="K22" s="110">
        <v>0</v>
      </c>
      <c r="L22" s="69">
        <v>0</v>
      </c>
      <c r="M22" s="67">
        <f t="shared" si="2"/>
        <v>0</v>
      </c>
      <c r="N22" s="69">
        <v>0</v>
      </c>
      <c r="O22" s="69">
        <v>0</v>
      </c>
      <c r="P22" s="60">
        <f t="shared" si="1"/>
        <v>0</v>
      </c>
      <c r="Q22" s="95">
        <f t="shared" si="0"/>
        <v>0</v>
      </c>
    </row>
    <row r="23" spans="2:17" ht="15" customHeight="1">
      <c r="B23" s="311"/>
      <c r="C23" s="340"/>
      <c r="D23" s="341"/>
      <c r="E23" s="341"/>
      <c r="F23" s="342"/>
      <c r="G23" s="333"/>
      <c r="H23" s="330" t="s">
        <v>52</v>
      </c>
      <c r="I23" s="331"/>
      <c r="J23" s="122" t="s">
        <v>116</v>
      </c>
      <c r="K23" s="110">
        <v>0</v>
      </c>
      <c r="L23" s="69">
        <v>0</v>
      </c>
      <c r="M23" s="67">
        <f t="shared" si="2"/>
        <v>0</v>
      </c>
      <c r="N23" s="69">
        <v>0</v>
      </c>
      <c r="O23" s="69">
        <v>0</v>
      </c>
      <c r="P23" s="60">
        <f t="shared" si="1"/>
        <v>0</v>
      </c>
      <c r="Q23" s="95">
        <f t="shared" si="0"/>
        <v>0</v>
      </c>
    </row>
    <row r="24" spans="2:17" ht="15" customHeight="1">
      <c r="B24" s="311"/>
      <c r="C24" s="340"/>
      <c r="D24" s="341"/>
      <c r="E24" s="341"/>
      <c r="F24" s="342"/>
      <c r="G24" s="333" t="s">
        <v>100</v>
      </c>
      <c r="H24" s="330" t="s">
        <v>51</v>
      </c>
      <c r="I24" s="331"/>
      <c r="J24" s="121"/>
      <c r="K24" s="110">
        <v>0</v>
      </c>
      <c r="L24" s="69">
        <v>0</v>
      </c>
      <c r="M24" s="67">
        <f t="shared" si="2"/>
        <v>0</v>
      </c>
      <c r="N24" s="69">
        <v>0</v>
      </c>
      <c r="O24" s="69">
        <v>0</v>
      </c>
      <c r="P24" s="60">
        <f t="shared" si="1"/>
        <v>0</v>
      </c>
      <c r="Q24" s="95">
        <f t="shared" si="0"/>
        <v>0</v>
      </c>
    </row>
    <row r="25" spans="2:17" ht="15" customHeight="1">
      <c r="B25" s="311"/>
      <c r="C25" s="343"/>
      <c r="D25" s="344"/>
      <c r="E25" s="344"/>
      <c r="F25" s="345"/>
      <c r="G25" s="333"/>
      <c r="H25" s="330" t="s">
        <v>52</v>
      </c>
      <c r="I25" s="331"/>
      <c r="J25" s="122" t="s">
        <v>116</v>
      </c>
      <c r="K25" s="110">
        <v>0</v>
      </c>
      <c r="L25" s="69">
        <v>0</v>
      </c>
      <c r="M25" s="67">
        <f t="shared" si="2"/>
        <v>0</v>
      </c>
      <c r="N25" s="69">
        <v>0</v>
      </c>
      <c r="O25" s="69">
        <v>0</v>
      </c>
      <c r="P25" s="60">
        <f t="shared" si="1"/>
        <v>0</v>
      </c>
      <c r="Q25" s="95">
        <f t="shared" si="0"/>
        <v>0</v>
      </c>
    </row>
    <row r="26" spans="2:17" ht="15" customHeight="1">
      <c r="B26" s="352" t="s">
        <v>79</v>
      </c>
      <c r="C26" s="347" t="s">
        <v>102</v>
      </c>
      <c r="D26" s="347"/>
      <c r="E26" s="347"/>
      <c r="F26" s="347"/>
      <c r="G26" s="333" t="s">
        <v>50</v>
      </c>
      <c r="H26" s="330" t="s">
        <v>51</v>
      </c>
      <c r="I26" s="331"/>
      <c r="J26" s="121"/>
      <c r="K26" s="110">
        <v>0</v>
      </c>
      <c r="L26" s="69">
        <v>0</v>
      </c>
      <c r="M26" s="67">
        <f t="shared" si="2"/>
        <v>0</v>
      </c>
      <c r="N26" s="69">
        <v>0</v>
      </c>
      <c r="O26" s="69">
        <v>0</v>
      </c>
      <c r="P26" s="60">
        <f t="shared" si="1"/>
        <v>0</v>
      </c>
      <c r="Q26" s="95">
        <f t="shared" si="0"/>
        <v>0</v>
      </c>
    </row>
    <row r="27" spans="2:17" ht="15" customHeight="1">
      <c r="B27" s="352"/>
      <c r="C27" s="347"/>
      <c r="D27" s="347"/>
      <c r="E27" s="347"/>
      <c r="F27" s="347"/>
      <c r="G27" s="333"/>
      <c r="H27" s="330" t="s">
        <v>52</v>
      </c>
      <c r="I27" s="331"/>
      <c r="J27" s="122" t="s">
        <v>86</v>
      </c>
      <c r="K27" s="110">
        <v>0</v>
      </c>
      <c r="L27" s="69">
        <v>0</v>
      </c>
      <c r="M27" s="67">
        <f t="shared" si="2"/>
        <v>0</v>
      </c>
      <c r="N27" s="69">
        <v>0</v>
      </c>
      <c r="O27" s="69">
        <v>0</v>
      </c>
      <c r="P27" s="60">
        <f t="shared" si="1"/>
        <v>0</v>
      </c>
      <c r="Q27" s="95">
        <f t="shared" si="0"/>
        <v>0</v>
      </c>
    </row>
    <row r="28" spans="2:17" ht="15" customHeight="1">
      <c r="B28" s="352"/>
      <c r="C28" s="347" t="s">
        <v>205</v>
      </c>
      <c r="D28" s="347"/>
      <c r="E28" s="347"/>
      <c r="F28" s="347"/>
      <c r="G28" s="333" t="s">
        <v>50</v>
      </c>
      <c r="H28" s="330" t="s">
        <v>51</v>
      </c>
      <c r="I28" s="331"/>
      <c r="J28" s="121"/>
      <c r="K28" s="110">
        <v>0</v>
      </c>
      <c r="L28" s="69">
        <v>0</v>
      </c>
      <c r="M28" s="67">
        <f t="shared" si="2"/>
        <v>0</v>
      </c>
      <c r="N28" s="69">
        <v>0</v>
      </c>
      <c r="O28" s="69">
        <v>0</v>
      </c>
      <c r="P28" s="60">
        <f t="shared" si="1"/>
        <v>0</v>
      </c>
      <c r="Q28" s="95">
        <f t="shared" si="0"/>
        <v>0</v>
      </c>
    </row>
    <row r="29" spans="2:17" ht="15" customHeight="1">
      <c r="B29" s="352"/>
      <c r="C29" s="347"/>
      <c r="D29" s="347"/>
      <c r="E29" s="347"/>
      <c r="F29" s="347"/>
      <c r="G29" s="333"/>
      <c r="H29" s="330" t="s">
        <v>52</v>
      </c>
      <c r="I29" s="331"/>
      <c r="J29" s="122" t="s">
        <v>86</v>
      </c>
      <c r="K29" s="110">
        <v>0</v>
      </c>
      <c r="L29" s="69">
        <v>0</v>
      </c>
      <c r="M29" s="67">
        <f t="shared" si="2"/>
        <v>0</v>
      </c>
      <c r="N29" s="69">
        <v>0</v>
      </c>
      <c r="O29" s="69">
        <v>0</v>
      </c>
      <c r="P29" s="60">
        <f t="shared" si="1"/>
        <v>0</v>
      </c>
      <c r="Q29" s="95">
        <f t="shared" si="0"/>
        <v>0</v>
      </c>
    </row>
    <row r="30" spans="2:17" ht="15" customHeight="1">
      <c r="B30" s="352" t="s">
        <v>209</v>
      </c>
      <c r="C30" s="347" t="s">
        <v>210</v>
      </c>
      <c r="D30" s="347"/>
      <c r="E30" s="347"/>
      <c r="F30" s="347"/>
      <c r="G30" s="333" t="s">
        <v>50</v>
      </c>
      <c r="H30" s="330" t="s">
        <v>51</v>
      </c>
      <c r="I30" s="331"/>
      <c r="J30" s="121"/>
      <c r="K30" s="107">
        <v>40</v>
      </c>
      <c r="L30" s="66">
        <v>5</v>
      </c>
      <c r="M30" s="67">
        <f>SUM(K30:L30)</f>
        <v>45</v>
      </c>
      <c r="N30" s="66">
        <v>39</v>
      </c>
      <c r="O30" s="66">
        <v>5</v>
      </c>
      <c r="P30" s="60">
        <f t="shared" si="1"/>
        <v>44</v>
      </c>
      <c r="Q30" s="95">
        <f t="shared" si="0"/>
        <v>-1</v>
      </c>
    </row>
    <row r="31" spans="2:17" ht="15" customHeight="1">
      <c r="B31" s="352"/>
      <c r="C31" s="347"/>
      <c r="D31" s="347"/>
      <c r="E31" s="347"/>
      <c r="F31" s="347"/>
      <c r="G31" s="333"/>
      <c r="H31" s="330" t="s">
        <v>52</v>
      </c>
      <c r="I31" s="331"/>
      <c r="J31" s="122" t="s">
        <v>116</v>
      </c>
      <c r="K31" s="107">
        <v>39630</v>
      </c>
      <c r="L31" s="66">
        <v>4701</v>
      </c>
      <c r="M31" s="67">
        <f>SUM(K31:L31)</f>
        <v>44331</v>
      </c>
      <c r="N31" s="66">
        <v>32687</v>
      </c>
      <c r="O31" s="66">
        <v>4701</v>
      </c>
      <c r="P31" s="60">
        <f t="shared" si="1"/>
        <v>37388</v>
      </c>
      <c r="Q31" s="95">
        <f t="shared" si="0"/>
        <v>-6943</v>
      </c>
    </row>
    <row r="32" spans="2:17" ht="15" customHeight="1">
      <c r="B32" s="352"/>
      <c r="C32" s="347" t="s">
        <v>211</v>
      </c>
      <c r="D32" s="347"/>
      <c r="E32" s="347"/>
      <c r="F32" s="347"/>
      <c r="G32" s="333" t="s">
        <v>50</v>
      </c>
      <c r="H32" s="330" t="s">
        <v>51</v>
      </c>
      <c r="I32" s="331"/>
      <c r="J32" s="123"/>
      <c r="K32" s="117">
        <v>1</v>
      </c>
      <c r="L32" s="86">
        <v>1</v>
      </c>
      <c r="M32" s="84">
        <f>SUM(K32:L32)</f>
        <v>2</v>
      </c>
      <c r="N32" s="82">
        <v>1</v>
      </c>
      <c r="O32" s="86">
        <v>1</v>
      </c>
      <c r="P32" s="60">
        <f t="shared" si="1"/>
        <v>2</v>
      </c>
      <c r="Q32" s="95">
        <f t="shared" si="0"/>
        <v>0</v>
      </c>
    </row>
    <row r="33" spans="2:17" ht="15" customHeight="1">
      <c r="B33" s="352"/>
      <c r="C33" s="347"/>
      <c r="D33" s="347"/>
      <c r="E33" s="347"/>
      <c r="F33" s="347"/>
      <c r="G33" s="333"/>
      <c r="H33" s="330" t="s">
        <v>52</v>
      </c>
      <c r="I33" s="331"/>
      <c r="J33" s="122" t="s">
        <v>86</v>
      </c>
      <c r="K33" s="107">
        <v>1748</v>
      </c>
      <c r="L33" s="69">
        <v>1232</v>
      </c>
      <c r="M33" s="67">
        <f>SUM(K33:L33)</f>
        <v>2980</v>
      </c>
      <c r="N33" s="65">
        <v>875</v>
      </c>
      <c r="O33" s="69">
        <v>1232</v>
      </c>
      <c r="P33" s="60">
        <f t="shared" si="1"/>
        <v>2107</v>
      </c>
      <c r="Q33" s="95">
        <f t="shared" si="0"/>
        <v>-873</v>
      </c>
    </row>
    <row r="34" spans="2:17" ht="15" customHeight="1">
      <c r="B34" s="348" t="s">
        <v>174</v>
      </c>
      <c r="C34" s="353" t="s">
        <v>50</v>
      </c>
      <c r="D34" s="324" t="s">
        <v>62</v>
      </c>
      <c r="E34" s="324"/>
      <c r="F34" s="324"/>
      <c r="G34" s="325"/>
      <c r="H34" s="332" t="s">
        <v>61</v>
      </c>
      <c r="I34" s="322"/>
      <c r="J34" s="122" t="s">
        <v>117</v>
      </c>
      <c r="K34" s="107">
        <v>143943</v>
      </c>
      <c r="L34" s="66">
        <v>42371</v>
      </c>
      <c r="M34" s="67">
        <f>SUM(K34:L34)</f>
        <v>186314</v>
      </c>
      <c r="N34" s="66">
        <v>143325</v>
      </c>
      <c r="O34" s="66">
        <v>42387</v>
      </c>
      <c r="P34" s="60">
        <f t="shared" si="1"/>
        <v>185712</v>
      </c>
      <c r="Q34" s="95">
        <f t="shared" si="0"/>
        <v>-602</v>
      </c>
    </row>
    <row r="35" spans="2:17" ht="15" customHeight="1">
      <c r="B35" s="349"/>
      <c r="C35" s="354"/>
      <c r="D35" s="328"/>
      <c r="E35" s="328"/>
      <c r="F35" s="328"/>
      <c r="G35" s="274"/>
      <c r="H35" s="322" t="s">
        <v>221</v>
      </c>
      <c r="I35" s="322"/>
      <c r="J35" s="122" t="s">
        <v>57</v>
      </c>
      <c r="K35" s="107">
        <v>4828</v>
      </c>
      <c r="L35" s="66">
        <v>1141</v>
      </c>
      <c r="M35" s="67">
        <f aca="true" t="shared" si="3" ref="M35:M63">SUM(K35:L35)</f>
        <v>5969</v>
      </c>
      <c r="N35" s="66">
        <v>4860</v>
      </c>
      <c r="O35" s="66">
        <v>1154</v>
      </c>
      <c r="P35" s="60">
        <f t="shared" si="1"/>
        <v>6014</v>
      </c>
      <c r="Q35" s="95">
        <f t="shared" si="0"/>
        <v>45</v>
      </c>
    </row>
    <row r="36" spans="2:17" ht="15" customHeight="1">
      <c r="B36" s="350"/>
      <c r="C36" s="354"/>
      <c r="D36" s="324" t="s">
        <v>103</v>
      </c>
      <c r="E36" s="324"/>
      <c r="F36" s="324"/>
      <c r="G36" s="325"/>
      <c r="H36" s="322" t="s">
        <v>51</v>
      </c>
      <c r="I36" s="322"/>
      <c r="J36" s="121"/>
      <c r="K36" s="107">
        <v>26</v>
      </c>
      <c r="L36" s="66">
        <v>2</v>
      </c>
      <c r="M36" s="67">
        <f t="shared" si="3"/>
        <v>28</v>
      </c>
      <c r="N36" s="66">
        <v>26</v>
      </c>
      <c r="O36" s="66">
        <v>2</v>
      </c>
      <c r="P36" s="60">
        <f t="shared" si="1"/>
        <v>28</v>
      </c>
      <c r="Q36" s="95">
        <f t="shared" si="0"/>
        <v>0</v>
      </c>
    </row>
    <row r="37" spans="2:17" ht="15" customHeight="1">
      <c r="B37" s="350"/>
      <c r="C37" s="354"/>
      <c r="D37" s="326"/>
      <c r="E37" s="326"/>
      <c r="F37" s="326"/>
      <c r="G37" s="327"/>
      <c r="H37" s="322" t="s">
        <v>61</v>
      </c>
      <c r="I37" s="322"/>
      <c r="J37" s="122" t="s">
        <v>117</v>
      </c>
      <c r="K37" s="107">
        <v>30517</v>
      </c>
      <c r="L37" s="66">
        <v>2977</v>
      </c>
      <c r="M37" s="67">
        <f t="shared" si="3"/>
        <v>33494</v>
      </c>
      <c r="N37" s="66">
        <v>29576</v>
      </c>
      <c r="O37" s="66">
        <v>2977</v>
      </c>
      <c r="P37" s="60">
        <f t="shared" si="1"/>
        <v>32553</v>
      </c>
      <c r="Q37" s="95">
        <f t="shared" si="0"/>
        <v>-941</v>
      </c>
    </row>
    <row r="38" spans="2:17" ht="15" customHeight="1">
      <c r="B38" s="350"/>
      <c r="C38" s="354"/>
      <c r="D38" s="328"/>
      <c r="E38" s="328"/>
      <c r="F38" s="328"/>
      <c r="G38" s="274"/>
      <c r="H38" s="322" t="s">
        <v>221</v>
      </c>
      <c r="I38" s="322"/>
      <c r="J38" s="122" t="s">
        <v>57</v>
      </c>
      <c r="K38" s="107">
        <v>547</v>
      </c>
      <c r="L38" s="66">
        <v>18</v>
      </c>
      <c r="M38" s="67">
        <f t="shared" si="3"/>
        <v>565</v>
      </c>
      <c r="N38" s="66">
        <v>559</v>
      </c>
      <c r="O38" s="66">
        <v>18</v>
      </c>
      <c r="P38" s="60">
        <f t="shared" si="1"/>
        <v>577</v>
      </c>
      <c r="Q38" s="95">
        <f t="shared" si="0"/>
        <v>12</v>
      </c>
    </row>
    <row r="39" spans="2:17" ht="15" customHeight="1">
      <c r="B39" s="350"/>
      <c r="C39" s="354"/>
      <c r="D39" s="324" t="s">
        <v>104</v>
      </c>
      <c r="E39" s="324"/>
      <c r="F39" s="324"/>
      <c r="G39" s="325"/>
      <c r="H39" s="322" t="s">
        <v>68</v>
      </c>
      <c r="I39" s="322"/>
      <c r="J39" s="121" t="s">
        <v>93</v>
      </c>
      <c r="K39" s="107">
        <v>0</v>
      </c>
      <c r="L39" s="66">
        <v>2</v>
      </c>
      <c r="M39" s="67">
        <f t="shared" si="3"/>
        <v>2</v>
      </c>
      <c r="N39" s="66">
        <v>0</v>
      </c>
      <c r="O39" s="66">
        <v>2</v>
      </c>
      <c r="P39" s="60">
        <f t="shared" si="1"/>
        <v>2</v>
      </c>
      <c r="Q39" s="95">
        <f t="shared" si="0"/>
        <v>0</v>
      </c>
    </row>
    <row r="40" spans="2:17" ht="15" customHeight="1">
      <c r="B40" s="350"/>
      <c r="C40" s="354"/>
      <c r="D40" s="328"/>
      <c r="E40" s="328"/>
      <c r="F40" s="328"/>
      <c r="G40" s="274"/>
      <c r="H40" s="322" t="s">
        <v>61</v>
      </c>
      <c r="I40" s="322"/>
      <c r="J40" s="122" t="s">
        <v>117</v>
      </c>
      <c r="K40" s="107">
        <v>0</v>
      </c>
      <c r="L40" s="66">
        <v>80</v>
      </c>
      <c r="M40" s="67">
        <f t="shared" si="3"/>
        <v>80</v>
      </c>
      <c r="N40" s="66">
        <v>0</v>
      </c>
      <c r="O40" s="66">
        <v>80</v>
      </c>
      <c r="P40" s="60">
        <f t="shared" si="1"/>
        <v>80</v>
      </c>
      <c r="Q40" s="95">
        <f t="shared" si="0"/>
        <v>0</v>
      </c>
    </row>
    <row r="41" spans="2:17" ht="15" customHeight="1">
      <c r="B41" s="350"/>
      <c r="C41" s="354"/>
      <c r="D41" s="324" t="s">
        <v>63</v>
      </c>
      <c r="E41" s="324"/>
      <c r="F41" s="324"/>
      <c r="G41" s="325"/>
      <c r="H41" s="322" t="s">
        <v>51</v>
      </c>
      <c r="I41" s="322"/>
      <c r="J41" s="121"/>
      <c r="K41" s="107">
        <v>37</v>
      </c>
      <c r="L41" s="66">
        <v>5</v>
      </c>
      <c r="M41" s="67">
        <f t="shared" si="3"/>
        <v>42</v>
      </c>
      <c r="N41" s="66">
        <v>37</v>
      </c>
      <c r="O41" s="66">
        <v>5</v>
      </c>
      <c r="P41" s="60">
        <f t="shared" si="1"/>
        <v>42</v>
      </c>
      <c r="Q41" s="95">
        <f t="shared" si="0"/>
        <v>0</v>
      </c>
    </row>
    <row r="42" spans="2:17" ht="15" customHeight="1">
      <c r="B42" s="350"/>
      <c r="C42" s="354"/>
      <c r="D42" s="326"/>
      <c r="E42" s="326"/>
      <c r="F42" s="326"/>
      <c r="G42" s="327"/>
      <c r="H42" s="322" t="s">
        <v>61</v>
      </c>
      <c r="I42" s="322"/>
      <c r="J42" s="122" t="s">
        <v>117</v>
      </c>
      <c r="K42" s="107">
        <v>16657</v>
      </c>
      <c r="L42" s="66">
        <v>1778</v>
      </c>
      <c r="M42" s="67">
        <f t="shared" si="3"/>
        <v>18435</v>
      </c>
      <c r="N42" s="66">
        <v>16949</v>
      </c>
      <c r="O42" s="66">
        <v>1778</v>
      </c>
      <c r="P42" s="60">
        <f t="shared" si="1"/>
        <v>18727</v>
      </c>
      <c r="Q42" s="95">
        <f t="shared" si="0"/>
        <v>292</v>
      </c>
    </row>
    <row r="43" spans="2:17" ht="15" customHeight="1">
      <c r="B43" s="350"/>
      <c r="C43" s="354"/>
      <c r="D43" s="328"/>
      <c r="E43" s="328"/>
      <c r="F43" s="328"/>
      <c r="G43" s="274"/>
      <c r="H43" s="323" t="s">
        <v>58</v>
      </c>
      <c r="I43" s="323"/>
      <c r="J43" s="121" t="s">
        <v>57</v>
      </c>
      <c r="K43" s="107">
        <v>65</v>
      </c>
      <c r="L43" s="66">
        <v>9</v>
      </c>
      <c r="M43" s="67">
        <f t="shared" si="3"/>
        <v>74</v>
      </c>
      <c r="N43" s="66">
        <v>65</v>
      </c>
      <c r="O43" s="66">
        <v>9</v>
      </c>
      <c r="P43" s="60">
        <f t="shared" si="1"/>
        <v>74</v>
      </c>
      <c r="Q43" s="95">
        <f t="shared" si="0"/>
        <v>0</v>
      </c>
    </row>
    <row r="44" spans="2:17" ht="15" customHeight="1">
      <c r="B44" s="350"/>
      <c r="C44" s="354"/>
      <c r="D44" s="324" t="s">
        <v>105</v>
      </c>
      <c r="E44" s="324"/>
      <c r="F44" s="324"/>
      <c r="G44" s="325"/>
      <c r="H44" s="322" t="s">
        <v>51</v>
      </c>
      <c r="I44" s="322"/>
      <c r="J44" s="121"/>
      <c r="K44" s="107">
        <v>31</v>
      </c>
      <c r="L44" s="66">
        <v>5</v>
      </c>
      <c r="M44" s="67">
        <f t="shared" si="3"/>
        <v>36</v>
      </c>
      <c r="N44" s="66">
        <v>31</v>
      </c>
      <c r="O44" s="66">
        <v>5</v>
      </c>
      <c r="P44" s="60">
        <f t="shared" si="1"/>
        <v>36</v>
      </c>
      <c r="Q44" s="95">
        <f t="shared" si="0"/>
        <v>0</v>
      </c>
    </row>
    <row r="45" spans="2:17" ht="15" customHeight="1">
      <c r="B45" s="350"/>
      <c r="C45" s="354"/>
      <c r="D45" s="326"/>
      <c r="E45" s="326"/>
      <c r="F45" s="326"/>
      <c r="G45" s="327"/>
      <c r="H45" s="322" t="s">
        <v>61</v>
      </c>
      <c r="I45" s="322"/>
      <c r="J45" s="122" t="s">
        <v>117</v>
      </c>
      <c r="K45" s="107">
        <v>16213</v>
      </c>
      <c r="L45" s="66">
        <v>3094</v>
      </c>
      <c r="M45" s="67">
        <f t="shared" si="3"/>
        <v>19307</v>
      </c>
      <c r="N45" s="66">
        <v>16124</v>
      </c>
      <c r="O45" s="66">
        <v>3050</v>
      </c>
      <c r="P45" s="60">
        <f t="shared" si="1"/>
        <v>19174</v>
      </c>
      <c r="Q45" s="95">
        <f t="shared" si="0"/>
        <v>-133</v>
      </c>
    </row>
    <row r="46" spans="2:17" ht="15" customHeight="1">
      <c r="B46" s="350"/>
      <c r="C46" s="354"/>
      <c r="D46" s="328"/>
      <c r="E46" s="328"/>
      <c r="F46" s="328"/>
      <c r="G46" s="274"/>
      <c r="H46" s="323" t="s">
        <v>58</v>
      </c>
      <c r="I46" s="323"/>
      <c r="J46" s="121" t="s">
        <v>57</v>
      </c>
      <c r="K46" s="107">
        <v>58</v>
      </c>
      <c r="L46" s="66">
        <v>11</v>
      </c>
      <c r="M46" s="67">
        <f t="shared" si="3"/>
        <v>69</v>
      </c>
      <c r="N46" s="66">
        <v>60</v>
      </c>
      <c r="O46" s="66">
        <v>10</v>
      </c>
      <c r="P46" s="60">
        <f t="shared" si="1"/>
        <v>70</v>
      </c>
      <c r="Q46" s="95">
        <f t="shared" si="0"/>
        <v>1</v>
      </c>
    </row>
    <row r="47" spans="2:17" ht="15" customHeight="1">
      <c r="B47" s="350"/>
      <c r="C47" s="354"/>
      <c r="D47" s="324" t="s">
        <v>106</v>
      </c>
      <c r="E47" s="324"/>
      <c r="F47" s="324"/>
      <c r="G47" s="325"/>
      <c r="H47" s="322" t="s">
        <v>51</v>
      </c>
      <c r="I47" s="322"/>
      <c r="J47" s="121"/>
      <c r="K47" s="107">
        <v>58</v>
      </c>
      <c r="L47" s="66">
        <v>17</v>
      </c>
      <c r="M47" s="67">
        <f t="shared" si="3"/>
        <v>75</v>
      </c>
      <c r="N47" s="66">
        <v>60</v>
      </c>
      <c r="O47" s="66">
        <v>17</v>
      </c>
      <c r="P47" s="60">
        <f t="shared" si="1"/>
        <v>77</v>
      </c>
      <c r="Q47" s="95">
        <f t="shared" si="0"/>
        <v>2</v>
      </c>
    </row>
    <row r="48" spans="2:17" ht="15" customHeight="1">
      <c r="B48" s="350"/>
      <c r="C48" s="354"/>
      <c r="D48" s="326"/>
      <c r="E48" s="326"/>
      <c r="F48" s="326"/>
      <c r="G48" s="327"/>
      <c r="H48" s="322" t="s">
        <v>61</v>
      </c>
      <c r="I48" s="322"/>
      <c r="J48" s="122" t="s">
        <v>117</v>
      </c>
      <c r="K48" s="107">
        <v>156826</v>
      </c>
      <c r="L48" s="66">
        <v>21689</v>
      </c>
      <c r="M48" s="67">
        <f t="shared" si="3"/>
        <v>178515</v>
      </c>
      <c r="N48" s="66">
        <v>154970</v>
      </c>
      <c r="O48" s="66">
        <v>21689</v>
      </c>
      <c r="P48" s="60">
        <f t="shared" si="1"/>
        <v>176659</v>
      </c>
      <c r="Q48" s="95">
        <f t="shared" si="0"/>
        <v>-1856</v>
      </c>
    </row>
    <row r="49" spans="2:17" ht="15" customHeight="1">
      <c r="B49" s="350"/>
      <c r="C49" s="354"/>
      <c r="D49" s="328"/>
      <c r="E49" s="328"/>
      <c r="F49" s="328"/>
      <c r="G49" s="274"/>
      <c r="H49" s="323" t="s">
        <v>58</v>
      </c>
      <c r="I49" s="323"/>
      <c r="J49" s="121" t="s">
        <v>57</v>
      </c>
      <c r="K49" s="107">
        <v>171</v>
      </c>
      <c r="L49" s="66">
        <v>10</v>
      </c>
      <c r="M49" s="67">
        <f t="shared" si="3"/>
        <v>181</v>
      </c>
      <c r="N49" s="66">
        <v>179</v>
      </c>
      <c r="O49" s="66">
        <v>13</v>
      </c>
      <c r="P49" s="60">
        <f t="shared" si="1"/>
        <v>192</v>
      </c>
      <c r="Q49" s="95">
        <f t="shared" si="0"/>
        <v>11</v>
      </c>
    </row>
    <row r="50" spans="2:17" ht="15" customHeight="1">
      <c r="B50" s="350"/>
      <c r="C50" s="354"/>
      <c r="D50" s="324" t="s">
        <v>64</v>
      </c>
      <c r="E50" s="324"/>
      <c r="F50" s="324"/>
      <c r="G50" s="325"/>
      <c r="H50" s="322" t="s">
        <v>51</v>
      </c>
      <c r="I50" s="322"/>
      <c r="J50" s="121"/>
      <c r="K50" s="107">
        <v>116</v>
      </c>
      <c r="L50" s="66">
        <v>35</v>
      </c>
      <c r="M50" s="67">
        <f t="shared" si="3"/>
        <v>151</v>
      </c>
      <c r="N50" s="66">
        <v>115</v>
      </c>
      <c r="O50" s="66">
        <v>35</v>
      </c>
      <c r="P50" s="60">
        <f t="shared" si="1"/>
        <v>150</v>
      </c>
      <c r="Q50" s="95">
        <f t="shared" si="0"/>
        <v>-1</v>
      </c>
    </row>
    <row r="51" spans="2:17" ht="15" customHeight="1">
      <c r="B51" s="350"/>
      <c r="C51" s="354"/>
      <c r="D51" s="326"/>
      <c r="E51" s="326"/>
      <c r="F51" s="326"/>
      <c r="G51" s="327"/>
      <c r="H51" s="322" t="s">
        <v>61</v>
      </c>
      <c r="I51" s="322"/>
      <c r="J51" s="122" t="s">
        <v>86</v>
      </c>
      <c r="K51" s="107">
        <v>73568</v>
      </c>
      <c r="L51" s="66">
        <v>23641</v>
      </c>
      <c r="M51" s="67">
        <f t="shared" si="3"/>
        <v>97209</v>
      </c>
      <c r="N51" s="66">
        <v>71419</v>
      </c>
      <c r="O51" s="66">
        <v>23641</v>
      </c>
      <c r="P51" s="60">
        <f t="shared" si="1"/>
        <v>95060</v>
      </c>
      <c r="Q51" s="95">
        <f t="shared" si="0"/>
        <v>-2149</v>
      </c>
    </row>
    <row r="52" spans="2:17" ht="15" customHeight="1">
      <c r="B52" s="350"/>
      <c r="C52" s="354"/>
      <c r="D52" s="328"/>
      <c r="E52" s="328"/>
      <c r="F52" s="328"/>
      <c r="G52" s="274"/>
      <c r="H52" s="323" t="s">
        <v>58</v>
      </c>
      <c r="I52" s="323"/>
      <c r="J52" s="121" t="s">
        <v>57</v>
      </c>
      <c r="K52" s="107">
        <v>74</v>
      </c>
      <c r="L52" s="66">
        <v>13</v>
      </c>
      <c r="M52" s="67">
        <f t="shared" si="3"/>
        <v>87</v>
      </c>
      <c r="N52" s="66">
        <v>74</v>
      </c>
      <c r="O52" s="66">
        <v>13</v>
      </c>
      <c r="P52" s="60">
        <f t="shared" si="1"/>
        <v>87</v>
      </c>
      <c r="Q52" s="95">
        <f t="shared" si="0"/>
        <v>0</v>
      </c>
    </row>
    <row r="53" spans="2:17" ht="15" customHeight="1">
      <c r="B53" s="350"/>
      <c r="C53" s="354"/>
      <c r="D53" s="324" t="s">
        <v>65</v>
      </c>
      <c r="E53" s="324"/>
      <c r="F53" s="324"/>
      <c r="G53" s="325"/>
      <c r="H53" s="322" t="s">
        <v>51</v>
      </c>
      <c r="I53" s="322"/>
      <c r="J53" s="121"/>
      <c r="K53" s="107">
        <v>33</v>
      </c>
      <c r="L53" s="66">
        <v>7</v>
      </c>
      <c r="M53" s="67">
        <f t="shared" si="3"/>
        <v>40</v>
      </c>
      <c r="N53" s="66">
        <v>34</v>
      </c>
      <c r="O53" s="66">
        <v>7</v>
      </c>
      <c r="P53" s="60">
        <f t="shared" si="1"/>
        <v>41</v>
      </c>
      <c r="Q53" s="95">
        <f t="shared" si="0"/>
        <v>1</v>
      </c>
    </row>
    <row r="54" spans="2:17" ht="15" customHeight="1">
      <c r="B54" s="350"/>
      <c r="C54" s="354"/>
      <c r="D54" s="326"/>
      <c r="E54" s="326"/>
      <c r="F54" s="326"/>
      <c r="G54" s="327"/>
      <c r="H54" s="322" t="s">
        <v>61</v>
      </c>
      <c r="I54" s="322"/>
      <c r="J54" s="122" t="s">
        <v>86</v>
      </c>
      <c r="K54" s="107">
        <v>30540</v>
      </c>
      <c r="L54" s="66">
        <v>5510</v>
      </c>
      <c r="M54" s="67">
        <f t="shared" si="3"/>
        <v>36050</v>
      </c>
      <c r="N54" s="66">
        <v>30641</v>
      </c>
      <c r="O54" s="66">
        <v>5510</v>
      </c>
      <c r="P54" s="60">
        <f t="shared" si="1"/>
        <v>36151</v>
      </c>
      <c r="Q54" s="95">
        <f t="shared" si="0"/>
        <v>101</v>
      </c>
    </row>
    <row r="55" spans="2:17" ht="15" customHeight="1">
      <c r="B55" s="350"/>
      <c r="C55" s="354"/>
      <c r="D55" s="328"/>
      <c r="E55" s="328"/>
      <c r="F55" s="328"/>
      <c r="G55" s="274"/>
      <c r="H55" s="323" t="s">
        <v>58</v>
      </c>
      <c r="I55" s="323"/>
      <c r="J55" s="121" t="s">
        <v>57</v>
      </c>
      <c r="K55" s="107">
        <v>127</v>
      </c>
      <c r="L55" s="66">
        <v>16</v>
      </c>
      <c r="M55" s="67">
        <f t="shared" si="3"/>
        <v>143</v>
      </c>
      <c r="N55" s="66">
        <v>127</v>
      </c>
      <c r="O55" s="66">
        <v>16</v>
      </c>
      <c r="P55" s="60">
        <f t="shared" si="1"/>
        <v>143</v>
      </c>
      <c r="Q55" s="95">
        <f t="shared" si="0"/>
        <v>0</v>
      </c>
    </row>
    <row r="56" spans="2:17" ht="15" customHeight="1">
      <c r="B56" s="350"/>
      <c r="C56" s="354"/>
      <c r="D56" s="361" t="s">
        <v>161</v>
      </c>
      <c r="E56" s="361" t="s">
        <v>162</v>
      </c>
      <c r="F56" s="356" t="s">
        <v>121</v>
      </c>
      <c r="G56" s="325"/>
      <c r="H56" s="322" t="s">
        <v>51</v>
      </c>
      <c r="I56" s="322"/>
      <c r="J56" s="121"/>
      <c r="K56" s="110">
        <v>0</v>
      </c>
      <c r="L56" s="69">
        <v>0</v>
      </c>
      <c r="M56" s="67">
        <f t="shared" si="3"/>
        <v>0</v>
      </c>
      <c r="N56" s="69">
        <v>0</v>
      </c>
      <c r="O56" s="69">
        <v>0</v>
      </c>
      <c r="P56" s="60">
        <f t="shared" si="1"/>
        <v>0</v>
      </c>
      <c r="Q56" s="95">
        <f t="shared" si="0"/>
        <v>0</v>
      </c>
    </row>
    <row r="57" spans="2:17" ht="15" customHeight="1">
      <c r="B57" s="350"/>
      <c r="C57" s="354"/>
      <c r="D57" s="362"/>
      <c r="E57" s="362"/>
      <c r="F57" s="357"/>
      <c r="G57" s="327"/>
      <c r="H57" s="322" t="s">
        <v>20</v>
      </c>
      <c r="I57" s="322"/>
      <c r="J57" s="122" t="s">
        <v>86</v>
      </c>
      <c r="K57" s="110">
        <v>0</v>
      </c>
      <c r="L57" s="69">
        <v>0</v>
      </c>
      <c r="M57" s="67">
        <f t="shared" si="3"/>
        <v>0</v>
      </c>
      <c r="N57" s="69">
        <v>0</v>
      </c>
      <c r="O57" s="69">
        <v>0</v>
      </c>
      <c r="P57" s="60">
        <f t="shared" si="1"/>
        <v>0</v>
      </c>
      <c r="Q57" s="95">
        <f t="shared" si="0"/>
        <v>0</v>
      </c>
    </row>
    <row r="58" spans="2:17" ht="15" customHeight="1">
      <c r="B58" s="350"/>
      <c r="C58" s="354"/>
      <c r="D58" s="362"/>
      <c r="E58" s="362"/>
      <c r="F58" s="275"/>
      <c r="G58" s="274"/>
      <c r="H58" s="323" t="s">
        <v>58</v>
      </c>
      <c r="I58" s="323"/>
      <c r="J58" s="121" t="s">
        <v>57</v>
      </c>
      <c r="K58" s="110">
        <v>0</v>
      </c>
      <c r="L58" s="69">
        <v>0</v>
      </c>
      <c r="M58" s="67">
        <f t="shared" si="3"/>
        <v>0</v>
      </c>
      <c r="N58" s="69">
        <v>0</v>
      </c>
      <c r="O58" s="69">
        <v>0</v>
      </c>
      <c r="P58" s="60">
        <f t="shared" si="1"/>
        <v>0</v>
      </c>
      <c r="Q58" s="95">
        <f t="shared" si="0"/>
        <v>0</v>
      </c>
    </row>
    <row r="59" spans="2:17" ht="15" customHeight="1">
      <c r="B59" s="350"/>
      <c r="C59" s="354"/>
      <c r="D59" s="362"/>
      <c r="E59" s="362"/>
      <c r="F59" s="356" t="s">
        <v>122</v>
      </c>
      <c r="G59" s="325"/>
      <c r="H59" s="322" t="s">
        <v>51</v>
      </c>
      <c r="I59" s="322"/>
      <c r="J59" s="121"/>
      <c r="K59" s="110">
        <v>0</v>
      </c>
      <c r="L59" s="69">
        <v>0</v>
      </c>
      <c r="M59" s="67">
        <f t="shared" si="3"/>
        <v>0</v>
      </c>
      <c r="N59" s="69">
        <v>0</v>
      </c>
      <c r="O59" s="69">
        <v>0</v>
      </c>
      <c r="P59" s="60">
        <f t="shared" si="1"/>
        <v>0</v>
      </c>
      <c r="Q59" s="95">
        <f t="shared" si="0"/>
        <v>0</v>
      </c>
    </row>
    <row r="60" spans="2:17" ht="15" customHeight="1">
      <c r="B60" s="350"/>
      <c r="C60" s="354"/>
      <c r="D60" s="362"/>
      <c r="E60" s="362"/>
      <c r="F60" s="357"/>
      <c r="G60" s="327"/>
      <c r="H60" s="322" t="s">
        <v>20</v>
      </c>
      <c r="I60" s="322"/>
      <c r="J60" s="122" t="s">
        <v>86</v>
      </c>
      <c r="K60" s="110">
        <v>0</v>
      </c>
      <c r="L60" s="69">
        <v>0</v>
      </c>
      <c r="M60" s="67">
        <f t="shared" si="3"/>
        <v>0</v>
      </c>
      <c r="N60" s="69">
        <v>0</v>
      </c>
      <c r="O60" s="69">
        <v>0</v>
      </c>
      <c r="P60" s="60">
        <f t="shared" si="1"/>
        <v>0</v>
      </c>
      <c r="Q60" s="95">
        <f t="shared" si="0"/>
        <v>0</v>
      </c>
    </row>
    <row r="61" spans="2:17" ht="15" customHeight="1">
      <c r="B61" s="350"/>
      <c r="C61" s="354"/>
      <c r="D61" s="362"/>
      <c r="E61" s="362"/>
      <c r="F61" s="275"/>
      <c r="G61" s="274"/>
      <c r="H61" s="323" t="s">
        <v>58</v>
      </c>
      <c r="I61" s="323"/>
      <c r="J61" s="121" t="s">
        <v>57</v>
      </c>
      <c r="K61" s="110">
        <v>0</v>
      </c>
      <c r="L61" s="69">
        <v>0</v>
      </c>
      <c r="M61" s="67">
        <f t="shared" si="3"/>
        <v>0</v>
      </c>
      <c r="N61" s="69">
        <v>0</v>
      </c>
      <c r="O61" s="69">
        <v>0</v>
      </c>
      <c r="P61" s="60">
        <f t="shared" si="1"/>
        <v>0</v>
      </c>
      <c r="Q61" s="95">
        <f t="shared" si="0"/>
        <v>0</v>
      </c>
    </row>
    <row r="62" spans="2:17" ht="15" customHeight="1">
      <c r="B62" s="350"/>
      <c r="C62" s="354"/>
      <c r="D62" s="362"/>
      <c r="E62" s="362"/>
      <c r="F62" s="356" t="s">
        <v>123</v>
      </c>
      <c r="G62" s="325"/>
      <c r="H62" s="322" t="s">
        <v>51</v>
      </c>
      <c r="I62" s="322"/>
      <c r="J62" s="121"/>
      <c r="K62" s="107">
        <v>3</v>
      </c>
      <c r="L62" s="69">
        <v>0</v>
      </c>
      <c r="M62" s="67">
        <f t="shared" si="3"/>
        <v>3</v>
      </c>
      <c r="N62" s="66">
        <v>3</v>
      </c>
      <c r="O62" s="69">
        <v>0</v>
      </c>
      <c r="P62" s="60">
        <f t="shared" si="1"/>
        <v>3</v>
      </c>
      <c r="Q62" s="95">
        <f t="shared" si="0"/>
        <v>0</v>
      </c>
    </row>
    <row r="63" spans="2:17" ht="15" customHeight="1">
      <c r="B63" s="350"/>
      <c r="C63" s="354"/>
      <c r="D63" s="362"/>
      <c r="E63" s="362"/>
      <c r="F63" s="357"/>
      <c r="G63" s="327"/>
      <c r="H63" s="322" t="s">
        <v>20</v>
      </c>
      <c r="I63" s="322"/>
      <c r="J63" s="122" t="s">
        <v>86</v>
      </c>
      <c r="K63" s="107">
        <v>4394</v>
      </c>
      <c r="L63" s="69">
        <v>0</v>
      </c>
      <c r="M63" s="67">
        <f t="shared" si="3"/>
        <v>4394</v>
      </c>
      <c r="N63" s="66">
        <v>4394</v>
      </c>
      <c r="O63" s="69">
        <v>0</v>
      </c>
      <c r="P63" s="60">
        <f t="shared" si="1"/>
        <v>4394</v>
      </c>
      <c r="Q63" s="95">
        <f t="shared" si="0"/>
        <v>0</v>
      </c>
    </row>
    <row r="64" spans="2:17" ht="15" customHeight="1">
      <c r="B64" s="350"/>
      <c r="C64" s="354"/>
      <c r="D64" s="362"/>
      <c r="E64" s="362"/>
      <c r="F64" s="275"/>
      <c r="G64" s="274"/>
      <c r="H64" s="323" t="s">
        <v>58</v>
      </c>
      <c r="I64" s="323"/>
      <c r="J64" s="121" t="s">
        <v>57</v>
      </c>
      <c r="K64" s="107">
        <v>11</v>
      </c>
      <c r="L64" s="69">
        <v>0</v>
      </c>
      <c r="M64" s="67">
        <f aca="true" t="shared" si="4" ref="M64:M70">SUM(K64:L64)</f>
        <v>11</v>
      </c>
      <c r="N64" s="66">
        <v>11</v>
      </c>
      <c r="O64" s="69">
        <v>0</v>
      </c>
      <c r="P64" s="60">
        <f t="shared" si="1"/>
        <v>11</v>
      </c>
      <c r="Q64" s="95">
        <f t="shared" si="0"/>
        <v>0</v>
      </c>
    </row>
    <row r="65" spans="2:17" ht="15" customHeight="1">
      <c r="B65" s="350"/>
      <c r="C65" s="354"/>
      <c r="D65" s="362"/>
      <c r="E65" s="362"/>
      <c r="F65" s="356" t="s">
        <v>124</v>
      </c>
      <c r="G65" s="325"/>
      <c r="H65" s="322" t="s">
        <v>51</v>
      </c>
      <c r="I65" s="322"/>
      <c r="J65" s="121"/>
      <c r="K65" s="110">
        <v>0</v>
      </c>
      <c r="L65" s="69">
        <v>0</v>
      </c>
      <c r="M65" s="67">
        <f t="shared" si="4"/>
        <v>0</v>
      </c>
      <c r="N65" s="69">
        <v>0</v>
      </c>
      <c r="O65" s="69">
        <v>0</v>
      </c>
      <c r="P65" s="60">
        <f t="shared" si="1"/>
        <v>0</v>
      </c>
      <c r="Q65" s="95">
        <f t="shared" si="0"/>
        <v>0</v>
      </c>
    </row>
    <row r="66" spans="2:17" ht="15" customHeight="1">
      <c r="B66" s="350"/>
      <c r="C66" s="354"/>
      <c r="D66" s="362"/>
      <c r="E66" s="362"/>
      <c r="F66" s="357"/>
      <c r="G66" s="327"/>
      <c r="H66" s="322" t="s">
        <v>20</v>
      </c>
      <c r="I66" s="322"/>
      <c r="J66" s="122" t="s">
        <v>86</v>
      </c>
      <c r="K66" s="110">
        <v>0</v>
      </c>
      <c r="L66" s="69">
        <v>0</v>
      </c>
      <c r="M66" s="67">
        <f t="shared" si="4"/>
        <v>0</v>
      </c>
      <c r="N66" s="69">
        <v>0</v>
      </c>
      <c r="O66" s="69">
        <v>0</v>
      </c>
      <c r="P66" s="60">
        <f t="shared" si="1"/>
        <v>0</v>
      </c>
      <c r="Q66" s="95">
        <f t="shared" si="0"/>
        <v>0</v>
      </c>
    </row>
    <row r="67" spans="2:17" ht="15" customHeight="1">
      <c r="B67" s="350"/>
      <c r="C67" s="354"/>
      <c r="D67" s="362"/>
      <c r="E67" s="362"/>
      <c r="F67" s="275"/>
      <c r="G67" s="274"/>
      <c r="H67" s="323" t="s">
        <v>58</v>
      </c>
      <c r="I67" s="323"/>
      <c r="J67" s="121" t="s">
        <v>57</v>
      </c>
      <c r="K67" s="110">
        <v>0</v>
      </c>
      <c r="L67" s="69">
        <v>0</v>
      </c>
      <c r="M67" s="67">
        <f t="shared" si="4"/>
        <v>0</v>
      </c>
      <c r="N67" s="69">
        <v>0</v>
      </c>
      <c r="O67" s="69">
        <v>0</v>
      </c>
      <c r="P67" s="60">
        <f t="shared" si="1"/>
        <v>0</v>
      </c>
      <c r="Q67" s="95">
        <f t="shared" si="0"/>
        <v>0</v>
      </c>
    </row>
    <row r="68" spans="2:17" ht="15" customHeight="1">
      <c r="B68" s="350"/>
      <c r="C68" s="354"/>
      <c r="D68" s="362"/>
      <c r="E68" s="362"/>
      <c r="F68" s="356" t="s">
        <v>125</v>
      </c>
      <c r="G68" s="325"/>
      <c r="H68" s="322" t="s">
        <v>51</v>
      </c>
      <c r="I68" s="322"/>
      <c r="J68" s="121"/>
      <c r="K68" s="107">
        <v>2</v>
      </c>
      <c r="L68" s="69">
        <v>0</v>
      </c>
      <c r="M68" s="67">
        <f t="shared" si="4"/>
        <v>2</v>
      </c>
      <c r="N68" s="66">
        <v>2</v>
      </c>
      <c r="O68" s="69">
        <v>0</v>
      </c>
      <c r="P68" s="67">
        <f>SUM(N68:O68)</f>
        <v>2</v>
      </c>
      <c r="Q68" s="95">
        <f t="shared" si="0"/>
        <v>0</v>
      </c>
    </row>
    <row r="69" spans="2:17" ht="15" customHeight="1">
      <c r="B69" s="350"/>
      <c r="C69" s="354"/>
      <c r="D69" s="362"/>
      <c r="E69" s="362"/>
      <c r="F69" s="357"/>
      <c r="G69" s="327"/>
      <c r="H69" s="322" t="s">
        <v>20</v>
      </c>
      <c r="I69" s="322"/>
      <c r="J69" s="122" t="s">
        <v>86</v>
      </c>
      <c r="K69" s="107">
        <v>1280</v>
      </c>
      <c r="L69" s="69">
        <v>0</v>
      </c>
      <c r="M69" s="67">
        <f t="shared" si="4"/>
        <v>1280</v>
      </c>
      <c r="N69" s="66">
        <v>1292</v>
      </c>
      <c r="O69" s="69">
        <v>0</v>
      </c>
      <c r="P69" s="67">
        <f>SUM(N69:O69)</f>
        <v>1292</v>
      </c>
      <c r="Q69" s="95">
        <f t="shared" si="0"/>
        <v>12</v>
      </c>
    </row>
    <row r="70" spans="2:17" ht="15" customHeight="1" thickBot="1">
      <c r="B70" s="351"/>
      <c r="C70" s="355"/>
      <c r="D70" s="363"/>
      <c r="E70" s="363"/>
      <c r="F70" s="358"/>
      <c r="G70" s="359"/>
      <c r="H70" s="360" t="s">
        <v>58</v>
      </c>
      <c r="I70" s="360"/>
      <c r="J70" s="124" t="s">
        <v>57</v>
      </c>
      <c r="K70" s="118">
        <v>1</v>
      </c>
      <c r="L70" s="71">
        <v>0</v>
      </c>
      <c r="M70" s="72">
        <f t="shared" si="4"/>
        <v>1</v>
      </c>
      <c r="N70" s="85">
        <v>1</v>
      </c>
      <c r="O70" s="71">
        <v>0</v>
      </c>
      <c r="P70" s="72">
        <f>SUM(N70:O70)</f>
        <v>1</v>
      </c>
      <c r="Q70" s="95">
        <f>P70-M70</f>
        <v>0</v>
      </c>
    </row>
    <row r="71" spans="3:10" ht="12">
      <c r="C71" s="20"/>
      <c r="D71" s="20"/>
      <c r="E71" s="20"/>
      <c r="F71" s="20"/>
      <c r="G71" s="21"/>
      <c r="H71" s="21"/>
      <c r="I71" s="21"/>
      <c r="J71" s="22"/>
    </row>
    <row r="72" spans="3:9" ht="12">
      <c r="C72" s="23"/>
      <c r="D72" s="23"/>
      <c r="E72" s="23"/>
      <c r="F72" s="23"/>
      <c r="G72" s="21"/>
      <c r="H72" s="24"/>
      <c r="I72" s="24"/>
    </row>
    <row r="73" spans="3:9" ht="12">
      <c r="C73" s="23"/>
      <c r="D73" s="23"/>
      <c r="E73" s="23"/>
      <c r="F73" s="23"/>
      <c r="G73" s="21"/>
      <c r="H73" s="24"/>
      <c r="I73" s="24"/>
    </row>
    <row r="74" spans="3:9" ht="12">
      <c r="C74" s="23"/>
      <c r="D74" s="23"/>
      <c r="E74" s="23"/>
      <c r="F74" s="23"/>
      <c r="G74" s="21"/>
      <c r="H74" s="24"/>
      <c r="I74" s="24"/>
    </row>
    <row r="75" spans="3:9" ht="12">
      <c r="C75" s="23"/>
      <c r="D75" s="23"/>
      <c r="E75" s="23"/>
      <c r="F75" s="23"/>
      <c r="G75" s="21"/>
      <c r="H75" s="24"/>
      <c r="I75" s="24"/>
    </row>
    <row r="76" spans="3:9" ht="12">
      <c r="C76" s="23"/>
      <c r="D76" s="23"/>
      <c r="E76" s="23"/>
      <c r="F76" s="23"/>
      <c r="G76" s="21"/>
      <c r="H76" s="24"/>
      <c r="I76" s="24"/>
    </row>
    <row r="77" spans="3:9" ht="12">
      <c r="C77" s="23"/>
      <c r="D77" s="23"/>
      <c r="E77" s="23"/>
      <c r="F77" s="23"/>
      <c r="G77" s="21"/>
      <c r="H77" s="24"/>
      <c r="I77" s="24"/>
    </row>
    <row r="78" spans="3:9" ht="12">
      <c r="C78" s="23"/>
      <c r="D78" s="23"/>
      <c r="E78" s="23"/>
      <c r="F78" s="23"/>
      <c r="G78" s="21"/>
      <c r="H78" s="24"/>
      <c r="I78" s="24"/>
    </row>
    <row r="79" spans="3:9" ht="12">
      <c r="C79" s="23"/>
      <c r="D79" s="23"/>
      <c r="E79" s="23"/>
      <c r="F79" s="23"/>
      <c r="G79" s="21"/>
      <c r="H79" s="24"/>
      <c r="I79" s="24"/>
    </row>
    <row r="80" spans="3:9" ht="12">
      <c r="C80" s="23"/>
      <c r="D80" s="23"/>
      <c r="E80" s="23"/>
      <c r="F80" s="23"/>
      <c r="G80" s="21"/>
      <c r="H80" s="24"/>
      <c r="I80" s="24"/>
    </row>
    <row r="81" spans="3:9" ht="12">
      <c r="C81" s="23"/>
      <c r="D81" s="23"/>
      <c r="E81" s="23"/>
      <c r="F81" s="23"/>
      <c r="G81" s="21"/>
      <c r="H81" s="24"/>
      <c r="I81" s="24"/>
    </row>
    <row r="82" spans="3:9" ht="12">
      <c r="C82" s="23"/>
      <c r="D82" s="23"/>
      <c r="E82" s="23"/>
      <c r="F82" s="23"/>
      <c r="G82" s="21"/>
      <c r="H82" s="24"/>
      <c r="I82" s="24"/>
    </row>
    <row r="83" spans="3:9" ht="12">
      <c r="C83" s="23"/>
      <c r="D83" s="23"/>
      <c r="E83" s="23"/>
      <c r="F83" s="23"/>
      <c r="G83" s="21"/>
      <c r="H83" s="24"/>
      <c r="I83" s="24"/>
    </row>
    <row r="84" spans="3:9" ht="12">
      <c r="C84" s="23"/>
      <c r="D84" s="23"/>
      <c r="E84" s="23"/>
      <c r="F84" s="23"/>
      <c r="G84" s="21"/>
      <c r="H84" s="24"/>
      <c r="I84" s="24"/>
    </row>
    <row r="85" spans="3:9" ht="12">
      <c r="C85" s="23"/>
      <c r="D85" s="23"/>
      <c r="E85" s="23"/>
      <c r="F85" s="23"/>
      <c r="G85" s="21"/>
      <c r="H85" s="24"/>
      <c r="I85" s="24"/>
    </row>
    <row r="86" spans="3:9" ht="12">
      <c r="C86" s="23"/>
      <c r="D86" s="23"/>
      <c r="E86" s="23"/>
      <c r="F86" s="23"/>
      <c r="G86" s="21"/>
      <c r="H86" s="24"/>
      <c r="I86" s="24"/>
    </row>
    <row r="87" spans="3:9" ht="12">
      <c r="C87" s="23"/>
      <c r="D87" s="23"/>
      <c r="E87" s="23"/>
      <c r="F87" s="23"/>
      <c r="G87" s="21"/>
      <c r="H87" s="24"/>
      <c r="I87" s="24"/>
    </row>
    <row r="88" spans="3:9" ht="12">
      <c r="C88" s="23"/>
      <c r="D88" s="23"/>
      <c r="E88" s="23"/>
      <c r="F88" s="23"/>
      <c r="G88" s="21"/>
      <c r="H88" s="24"/>
      <c r="I88" s="24"/>
    </row>
    <row r="89" spans="3:9" ht="12">
      <c r="C89" s="23"/>
      <c r="D89" s="23"/>
      <c r="E89" s="23"/>
      <c r="F89" s="23"/>
      <c r="G89" s="21"/>
      <c r="H89" s="24"/>
      <c r="I89" s="24"/>
    </row>
    <row r="90" spans="3:9" ht="12">
      <c r="C90" s="23"/>
      <c r="D90" s="23"/>
      <c r="E90" s="23"/>
      <c r="F90" s="23"/>
      <c r="G90" s="21"/>
      <c r="H90" s="24"/>
      <c r="I90" s="24"/>
    </row>
    <row r="91" spans="3:9" ht="12">
      <c r="C91" s="23"/>
      <c r="D91" s="23"/>
      <c r="E91" s="23"/>
      <c r="F91" s="23"/>
      <c r="G91" s="21"/>
      <c r="H91" s="24"/>
      <c r="I91" s="24"/>
    </row>
    <row r="92" spans="3:9" ht="12">
      <c r="C92" s="23"/>
      <c r="D92" s="23"/>
      <c r="E92" s="23"/>
      <c r="F92" s="23"/>
      <c r="G92" s="21"/>
      <c r="H92" s="24"/>
      <c r="I92" s="24"/>
    </row>
    <row r="93" spans="3:9" ht="12">
      <c r="C93" s="23"/>
      <c r="D93" s="23"/>
      <c r="E93" s="23"/>
      <c r="F93" s="23"/>
      <c r="G93" s="21"/>
      <c r="H93" s="24"/>
      <c r="I93" s="24"/>
    </row>
    <row r="94" spans="3:9" ht="12">
      <c r="C94" s="23"/>
      <c r="D94" s="23"/>
      <c r="E94" s="23"/>
      <c r="F94" s="23"/>
      <c r="G94" s="21"/>
      <c r="H94" s="24"/>
      <c r="I94" s="24"/>
    </row>
    <row r="95" spans="3:9" ht="12">
      <c r="C95" s="23"/>
      <c r="D95" s="23"/>
      <c r="E95" s="23"/>
      <c r="F95" s="23"/>
      <c r="G95" s="21"/>
      <c r="H95" s="24"/>
      <c r="I95" s="24"/>
    </row>
    <row r="96" spans="3:9" ht="12">
      <c r="C96" s="23"/>
      <c r="D96" s="23"/>
      <c r="E96" s="23"/>
      <c r="F96" s="23"/>
      <c r="G96" s="21"/>
      <c r="H96" s="24"/>
      <c r="I96" s="24"/>
    </row>
    <row r="97" spans="3:9" ht="12">
      <c r="C97" s="23"/>
      <c r="D97" s="23"/>
      <c r="E97" s="23"/>
      <c r="F97" s="23"/>
      <c r="G97" s="21"/>
      <c r="H97" s="24"/>
      <c r="I97" s="24"/>
    </row>
    <row r="98" spans="3:9" ht="12">
      <c r="C98" s="23"/>
      <c r="D98" s="23"/>
      <c r="E98" s="23"/>
      <c r="F98" s="23"/>
      <c r="G98" s="21"/>
      <c r="H98" s="24"/>
      <c r="I98" s="24"/>
    </row>
    <row r="99" spans="3:9" ht="12">
      <c r="C99" s="23"/>
      <c r="D99" s="23"/>
      <c r="E99" s="23"/>
      <c r="F99" s="23"/>
      <c r="G99" s="21"/>
      <c r="H99" s="24"/>
      <c r="I99" s="24"/>
    </row>
    <row r="100" spans="3:9" ht="12">
      <c r="C100" s="23"/>
      <c r="D100" s="23"/>
      <c r="E100" s="23"/>
      <c r="F100" s="23"/>
      <c r="G100" s="21"/>
      <c r="H100" s="24"/>
      <c r="I100" s="24"/>
    </row>
    <row r="101" spans="3:9" ht="12">
      <c r="C101" s="23"/>
      <c r="D101" s="23"/>
      <c r="E101" s="23"/>
      <c r="F101" s="23"/>
      <c r="G101" s="21"/>
      <c r="H101" s="24"/>
      <c r="I101" s="24"/>
    </row>
    <row r="102" spans="3:9" ht="12">
      <c r="C102" s="23"/>
      <c r="D102" s="23"/>
      <c r="E102" s="23"/>
      <c r="F102" s="23"/>
      <c r="G102" s="21"/>
      <c r="H102" s="24"/>
      <c r="I102" s="24"/>
    </row>
    <row r="103" spans="3:9" ht="12">
      <c r="C103" s="23"/>
      <c r="D103" s="23"/>
      <c r="E103" s="23"/>
      <c r="F103" s="23"/>
      <c r="G103" s="21"/>
      <c r="H103" s="24"/>
      <c r="I103" s="24"/>
    </row>
    <row r="104" spans="3:9" ht="12">
      <c r="C104" s="23"/>
      <c r="D104" s="23"/>
      <c r="E104" s="23"/>
      <c r="F104" s="23"/>
      <c r="G104" s="21"/>
      <c r="H104" s="24"/>
      <c r="I104" s="24"/>
    </row>
    <row r="105" spans="3:9" ht="12">
      <c r="C105" s="23"/>
      <c r="D105" s="23"/>
      <c r="E105" s="23"/>
      <c r="F105" s="23"/>
      <c r="G105" s="21"/>
      <c r="H105" s="24"/>
      <c r="I105" s="24"/>
    </row>
    <row r="106" spans="3:9" ht="12">
      <c r="C106" s="23"/>
      <c r="D106" s="23"/>
      <c r="E106" s="23"/>
      <c r="F106" s="23"/>
      <c r="G106" s="21"/>
      <c r="H106" s="24"/>
      <c r="I106" s="24"/>
    </row>
    <row r="107" spans="3:9" ht="12">
      <c r="C107" s="23"/>
      <c r="D107" s="23"/>
      <c r="E107" s="23"/>
      <c r="F107" s="23"/>
      <c r="G107" s="21"/>
      <c r="H107" s="24"/>
      <c r="I107" s="24"/>
    </row>
    <row r="108" spans="3:9" ht="12">
      <c r="C108" s="23"/>
      <c r="D108" s="23"/>
      <c r="E108" s="23"/>
      <c r="F108" s="23"/>
      <c r="G108" s="21"/>
      <c r="H108" s="24"/>
      <c r="I108" s="24"/>
    </row>
    <row r="109" spans="3:9" ht="12">
      <c r="C109" s="23"/>
      <c r="D109" s="23"/>
      <c r="E109" s="23"/>
      <c r="F109" s="23"/>
      <c r="G109" s="21"/>
      <c r="H109" s="24"/>
      <c r="I109" s="24"/>
    </row>
    <row r="110" spans="3:9" ht="12">
      <c r="C110" s="23"/>
      <c r="D110" s="23"/>
      <c r="E110" s="23"/>
      <c r="F110" s="23"/>
      <c r="G110" s="21"/>
      <c r="H110" s="24"/>
      <c r="I110" s="24"/>
    </row>
    <row r="111" spans="3:9" ht="12">
      <c r="C111" s="23"/>
      <c r="D111" s="23"/>
      <c r="E111" s="23"/>
      <c r="F111" s="23"/>
      <c r="G111" s="21"/>
      <c r="H111" s="24"/>
      <c r="I111" s="24"/>
    </row>
    <row r="112" spans="3:7" ht="12">
      <c r="C112" s="23"/>
      <c r="D112" s="23"/>
      <c r="E112" s="23"/>
      <c r="F112" s="23"/>
      <c r="G112" s="21"/>
    </row>
    <row r="113" spans="3:7" ht="12">
      <c r="C113" s="23"/>
      <c r="D113" s="23"/>
      <c r="E113" s="23"/>
      <c r="F113" s="23"/>
      <c r="G113" s="21"/>
    </row>
    <row r="114" spans="3:7" ht="12">
      <c r="C114" s="23"/>
      <c r="D114" s="23"/>
      <c r="E114" s="23"/>
      <c r="F114" s="23"/>
      <c r="G114" s="21"/>
    </row>
    <row r="115" spans="3:7" ht="12">
      <c r="C115" s="23"/>
      <c r="D115" s="23"/>
      <c r="E115" s="23"/>
      <c r="F115" s="23"/>
      <c r="G115" s="21"/>
    </row>
    <row r="116" spans="3:7" ht="12">
      <c r="C116" s="23"/>
      <c r="D116" s="23"/>
      <c r="E116" s="23"/>
      <c r="F116" s="23"/>
      <c r="G116" s="21"/>
    </row>
    <row r="117" spans="3:7" ht="12">
      <c r="C117" s="23"/>
      <c r="D117" s="23"/>
      <c r="E117" s="23"/>
      <c r="F117" s="23"/>
      <c r="G117" s="21"/>
    </row>
    <row r="118" spans="3:7" ht="12">
      <c r="C118" s="23"/>
      <c r="D118" s="23"/>
      <c r="E118" s="23"/>
      <c r="F118" s="23"/>
      <c r="G118" s="21"/>
    </row>
    <row r="119" spans="3:7" ht="12">
      <c r="C119" s="23"/>
      <c r="D119" s="23"/>
      <c r="E119" s="23"/>
      <c r="F119" s="23"/>
      <c r="G119" s="21"/>
    </row>
    <row r="120" spans="3:7" ht="12">
      <c r="C120" s="23"/>
      <c r="D120" s="23"/>
      <c r="E120" s="23"/>
      <c r="F120" s="23"/>
      <c r="G120" s="21"/>
    </row>
    <row r="121" spans="3:7" ht="12">
      <c r="C121" s="23"/>
      <c r="D121" s="23"/>
      <c r="E121" s="23"/>
      <c r="F121" s="23"/>
      <c r="G121" s="21"/>
    </row>
    <row r="122" spans="3:7" ht="12">
      <c r="C122" s="23"/>
      <c r="D122" s="23"/>
      <c r="E122" s="23"/>
      <c r="F122" s="23"/>
      <c r="G122" s="21"/>
    </row>
    <row r="123" spans="3:7" ht="12">
      <c r="C123" s="23"/>
      <c r="D123" s="23"/>
      <c r="E123" s="23"/>
      <c r="F123" s="23"/>
      <c r="G123" s="21"/>
    </row>
    <row r="124" spans="3:7" ht="12">
      <c r="C124" s="23"/>
      <c r="D124" s="23"/>
      <c r="E124" s="23"/>
      <c r="F124" s="23"/>
      <c r="G124" s="21"/>
    </row>
    <row r="125" spans="3:7" ht="12">
      <c r="C125" s="23"/>
      <c r="D125" s="23"/>
      <c r="E125" s="23"/>
      <c r="F125" s="23"/>
      <c r="G125" s="21"/>
    </row>
    <row r="126" spans="3:7" ht="12">
      <c r="C126" s="23"/>
      <c r="D126" s="23"/>
      <c r="E126" s="23"/>
      <c r="F126" s="23"/>
      <c r="G126" s="21"/>
    </row>
    <row r="127" spans="3:7" ht="12">
      <c r="C127" s="23"/>
      <c r="D127" s="23"/>
      <c r="E127" s="23"/>
      <c r="F127" s="23"/>
      <c r="G127" s="21"/>
    </row>
    <row r="128" spans="3:7" ht="12">
      <c r="C128" s="23"/>
      <c r="D128" s="23"/>
      <c r="E128" s="23"/>
      <c r="F128" s="23"/>
      <c r="G128" s="21"/>
    </row>
    <row r="129" spans="3:7" ht="12">
      <c r="C129" s="23"/>
      <c r="D129" s="23"/>
      <c r="E129" s="23"/>
      <c r="F129" s="23"/>
      <c r="G129" s="21"/>
    </row>
    <row r="130" spans="3:7" ht="12">
      <c r="C130" s="23"/>
      <c r="D130" s="23"/>
      <c r="E130" s="23"/>
      <c r="F130" s="23"/>
      <c r="G130" s="21"/>
    </row>
    <row r="131" spans="3:7" ht="12">
      <c r="C131" s="23"/>
      <c r="D131" s="23"/>
      <c r="E131" s="23"/>
      <c r="F131" s="23"/>
      <c r="G131" s="21"/>
    </row>
    <row r="132" spans="3:7" ht="12">
      <c r="C132" s="23"/>
      <c r="D132" s="23"/>
      <c r="E132" s="23"/>
      <c r="F132" s="23"/>
      <c r="G132" s="21"/>
    </row>
    <row r="133" spans="3:7" ht="12">
      <c r="C133" s="23"/>
      <c r="D133" s="23"/>
      <c r="E133" s="23"/>
      <c r="F133" s="23"/>
      <c r="G133" s="21"/>
    </row>
    <row r="134" spans="3:7" ht="12">
      <c r="C134" s="23"/>
      <c r="D134" s="23"/>
      <c r="E134" s="23"/>
      <c r="F134" s="23"/>
      <c r="G134" s="21"/>
    </row>
    <row r="135" spans="3:7" ht="12">
      <c r="C135" s="23"/>
      <c r="D135" s="23"/>
      <c r="E135" s="23"/>
      <c r="F135" s="23"/>
      <c r="G135" s="21"/>
    </row>
    <row r="136" spans="3:7" ht="12">
      <c r="C136" s="23"/>
      <c r="D136" s="23"/>
      <c r="E136" s="23"/>
      <c r="F136" s="23"/>
      <c r="G136" s="21"/>
    </row>
    <row r="137" spans="3:7" ht="12">
      <c r="C137" s="23"/>
      <c r="D137" s="23"/>
      <c r="E137" s="23"/>
      <c r="F137" s="23"/>
      <c r="G137" s="21"/>
    </row>
    <row r="138" spans="3:7" ht="12">
      <c r="C138" s="23"/>
      <c r="D138" s="23"/>
      <c r="E138" s="23"/>
      <c r="F138" s="23"/>
      <c r="G138" s="21"/>
    </row>
    <row r="139" spans="3:7" ht="12">
      <c r="C139" s="23"/>
      <c r="D139" s="23"/>
      <c r="E139" s="23"/>
      <c r="F139" s="23"/>
      <c r="G139" s="21"/>
    </row>
    <row r="140" spans="3:7" ht="12">
      <c r="C140" s="23"/>
      <c r="D140" s="23"/>
      <c r="E140" s="23"/>
      <c r="F140" s="23"/>
      <c r="G140" s="21"/>
    </row>
    <row r="141" spans="3:7" ht="12">
      <c r="C141" s="23"/>
      <c r="D141" s="23"/>
      <c r="E141" s="23"/>
      <c r="F141" s="23"/>
      <c r="G141" s="21"/>
    </row>
    <row r="142" spans="3:7" ht="12">
      <c r="C142" s="23"/>
      <c r="D142" s="23"/>
      <c r="E142" s="23"/>
      <c r="F142" s="23"/>
      <c r="G142" s="21"/>
    </row>
    <row r="143" spans="3:7" ht="12">
      <c r="C143" s="23"/>
      <c r="D143" s="23"/>
      <c r="E143" s="23"/>
      <c r="F143" s="23"/>
      <c r="G143" s="21"/>
    </row>
    <row r="144" spans="3:7" ht="12">
      <c r="C144" s="23"/>
      <c r="D144" s="23"/>
      <c r="E144" s="23"/>
      <c r="F144" s="23"/>
      <c r="G144" s="21"/>
    </row>
    <row r="145" spans="3:7" ht="12">
      <c r="C145" s="23"/>
      <c r="D145" s="23"/>
      <c r="E145" s="23"/>
      <c r="F145" s="23"/>
      <c r="G145" s="21"/>
    </row>
  </sheetData>
  <sheetProtection/>
  <mergeCells count="113"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B5:B12"/>
    <mergeCell ref="G5:G6"/>
    <mergeCell ref="G7:G8"/>
    <mergeCell ref="C5:F8"/>
    <mergeCell ref="H10:I10"/>
    <mergeCell ref="G11:G12"/>
    <mergeCell ref="H11:I11"/>
    <mergeCell ref="H12:I12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D44:G46"/>
    <mergeCell ref="H40:I40"/>
    <mergeCell ref="H41:I41"/>
    <mergeCell ref="H42:I42"/>
    <mergeCell ref="H46:I46"/>
    <mergeCell ref="D41:G43"/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80" r:id="rId1"/>
  <headerFooter alignWithMargins="0">
    <oddFooter>&amp;C&amp;"ＭＳ 明朝,標準"　&amp;12-3-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61"/>
  <sheetViews>
    <sheetView view="pageBreakPreview" zoomScaleSheetLayoutView="100" zoomScalePageLayoutView="0" workbookViewId="0" topLeftCell="E1">
      <selection activeCell="E5" sqref="E5:H7"/>
    </sheetView>
  </sheetViews>
  <sheetFormatPr defaultColWidth="9.00390625" defaultRowHeight="13.5"/>
  <cols>
    <col min="1" max="1" width="0.875" style="11" customWidth="1"/>
    <col min="2" max="4" width="3.125" style="13" customWidth="1"/>
    <col min="5" max="8" width="2.50390625" style="13" customWidth="1"/>
    <col min="9" max="9" width="16.50390625" style="13" customWidth="1"/>
    <col min="10" max="10" width="4.125" style="13" customWidth="1"/>
    <col min="11" max="16" width="10.125" style="13" customWidth="1"/>
    <col min="17" max="17" width="10.25390625" style="11" bestFit="1" customWidth="1"/>
    <col min="18" max="16384" width="9.00390625" style="11" customWidth="1"/>
  </cols>
  <sheetData>
    <row r="1" ht="14.25">
      <c r="B1" s="5" t="s">
        <v>155</v>
      </c>
    </row>
    <row r="2" ht="12.75" thickBot="1"/>
    <row r="3" spans="2:16" s="8" customFormat="1" ht="15" customHeight="1">
      <c r="B3" s="278" t="s">
        <v>144</v>
      </c>
      <c r="C3" s="279"/>
      <c r="D3" s="279"/>
      <c r="E3" s="279"/>
      <c r="F3" s="279"/>
      <c r="G3" s="279"/>
      <c r="H3" s="279"/>
      <c r="I3" s="279"/>
      <c r="J3" s="279"/>
      <c r="K3" s="227" t="s">
        <v>246</v>
      </c>
      <c r="L3" s="228"/>
      <c r="M3" s="229"/>
      <c r="N3" s="262" t="s">
        <v>255</v>
      </c>
      <c r="O3" s="228"/>
      <c r="P3" s="229"/>
    </row>
    <row r="4" spans="2:16" s="8" customFormat="1" ht="15" customHeight="1" thickBot="1">
      <c r="B4" s="281"/>
      <c r="C4" s="282"/>
      <c r="D4" s="282"/>
      <c r="E4" s="282"/>
      <c r="F4" s="282"/>
      <c r="G4" s="282"/>
      <c r="H4" s="282"/>
      <c r="I4" s="282"/>
      <c r="J4" s="282"/>
      <c r="K4" s="51" t="s">
        <v>127</v>
      </c>
      <c r="L4" s="50" t="s">
        <v>59</v>
      </c>
      <c r="M4" s="52" t="s">
        <v>60</v>
      </c>
      <c r="N4" s="50" t="s">
        <v>127</v>
      </c>
      <c r="O4" s="50" t="s">
        <v>59</v>
      </c>
      <c r="P4" s="52" t="s">
        <v>60</v>
      </c>
    </row>
    <row r="5" spans="2:17" s="8" customFormat="1" ht="15" customHeight="1">
      <c r="B5" s="408" t="s">
        <v>175</v>
      </c>
      <c r="C5" s="397" t="s">
        <v>50</v>
      </c>
      <c r="D5" s="389" t="s">
        <v>107</v>
      </c>
      <c r="E5" s="403" t="s">
        <v>66</v>
      </c>
      <c r="F5" s="403"/>
      <c r="G5" s="403"/>
      <c r="H5" s="404"/>
      <c r="I5" s="14" t="s">
        <v>51</v>
      </c>
      <c r="J5" s="120"/>
      <c r="K5" s="125">
        <v>61</v>
      </c>
      <c r="L5" s="87">
        <v>19</v>
      </c>
      <c r="M5" s="88">
        <f>SUM(K5:L5)</f>
        <v>80</v>
      </c>
      <c r="N5" s="87">
        <v>61</v>
      </c>
      <c r="O5" s="87">
        <v>19</v>
      </c>
      <c r="P5" s="88">
        <f>SUM(N5:O5)</f>
        <v>80</v>
      </c>
      <c r="Q5" s="95">
        <f>P5-M5</f>
        <v>0</v>
      </c>
    </row>
    <row r="6" spans="2:17" s="8" customFormat="1" ht="15" customHeight="1">
      <c r="B6" s="408"/>
      <c r="C6" s="397"/>
      <c r="D6" s="390"/>
      <c r="E6" s="403"/>
      <c r="F6" s="403"/>
      <c r="G6" s="403"/>
      <c r="H6" s="404"/>
      <c r="I6" s="14" t="s">
        <v>61</v>
      </c>
      <c r="J6" s="122" t="s">
        <v>86</v>
      </c>
      <c r="K6" s="107">
        <v>122512</v>
      </c>
      <c r="L6" s="66">
        <v>26577</v>
      </c>
      <c r="M6" s="67">
        <f aca="true" t="shared" si="0" ref="M6:M61">SUM(K6:L6)</f>
        <v>149089</v>
      </c>
      <c r="N6" s="66">
        <v>122318</v>
      </c>
      <c r="O6" s="66">
        <v>26577</v>
      </c>
      <c r="P6" s="67">
        <f aca="true" t="shared" si="1" ref="P6:P61">SUM(N6:O6)</f>
        <v>148895</v>
      </c>
      <c r="Q6" s="95">
        <f aca="true" t="shared" si="2" ref="Q6:Q31">P6-M6</f>
        <v>-194</v>
      </c>
    </row>
    <row r="7" spans="2:17" s="8" customFormat="1" ht="15" customHeight="1">
      <c r="B7" s="408"/>
      <c r="C7" s="397"/>
      <c r="D7" s="390"/>
      <c r="E7" s="370"/>
      <c r="F7" s="370"/>
      <c r="G7" s="370"/>
      <c r="H7" s="371"/>
      <c r="I7" s="14" t="s">
        <v>58</v>
      </c>
      <c r="J7" s="121" t="s">
        <v>57</v>
      </c>
      <c r="K7" s="107">
        <v>80</v>
      </c>
      <c r="L7" s="66">
        <v>11</v>
      </c>
      <c r="M7" s="67">
        <f t="shared" si="0"/>
        <v>91</v>
      </c>
      <c r="N7" s="66">
        <v>77</v>
      </c>
      <c r="O7" s="66">
        <v>10</v>
      </c>
      <c r="P7" s="67">
        <f t="shared" si="1"/>
        <v>87</v>
      </c>
      <c r="Q7" s="95">
        <f t="shared" si="2"/>
        <v>-4</v>
      </c>
    </row>
    <row r="8" spans="2:17" s="8" customFormat="1" ht="15" customHeight="1">
      <c r="B8" s="408"/>
      <c r="C8" s="397"/>
      <c r="D8" s="390"/>
      <c r="E8" s="367" t="s">
        <v>108</v>
      </c>
      <c r="F8" s="367"/>
      <c r="G8" s="367"/>
      <c r="H8" s="368"/>
      <c r="I8" s="14" t="s">
        <v>51</v>
      </c>
      <c r="J8" s="121"/>
      <c r="K8" s="107">
        <v>6</v>
      </c>
      <c r="L8" s="66">
        <v>1</v>
      </c>
      <c r="M8" s="67">
        <f t="shared" si="0"/>
        <v>7</v>
      </c>
      <c r="N8" s="66">
        <v>6</v>
      </c>
      <c r="O8" s="66">
        <v>1</v>
      </c>
      <c r="P8" s="67">
        <f t="shared" si="1"/>
        <v>7</v>
      </c>
      <c r="Q8" s="95">
        <f t="shared" si="2"/>
        <v>0</v>
      </c>
    </row>
    <row r="9" spans="2:17" s="8" customFormat="1" ht="15" customHeight="1">
      <c r="B9" s="408"/>
      <c r="C9" s="397"/>
      <c r="D9" s="390"/>
      <c r="E9" s="403"/>
      <c r="F9" s="403"/>
      <c r="G9" s="403"/>
      <c r="H9" s="404"/>
      <c r="I9" s="14" t="s">
        <v>222</v>
      </c>
      <c r="J9" s="122" t="s">
        <v>86</v>
      </c>
      <c r="K9" s="107">
        <v>134882</v>
      </c>
      <c r="L9" s="66">
        <v>11927</v>
      </c>
      <c r="M9" s="67">
        <f t="shared" si="0"/>
        <v>146809</v>
      </c>
      <c r="N9" s="66">
        <v>134882</v>
      </c>
      <c r="O9" s="66">
        <v>11927</v>
      </c>
      <c r="P9" s="67">
        <f t="shared" si="1"/>
        <v>146809</v>
      </c>
      <c r="Q9" s="95">
        <f t="shared" si="2"/>
        <v>0</v>
      </c>
    </row>
    <row r="10" spans="2:17" s="8" customFormat="1" ht="15" customHeight="1">
      <c r="B10" s="408"/>
      <c r="C10" s="397"/>
      <c r="D10" s="390"/>
      <c r="E10" s="370"/>
      <c r="F10" s="370"/>
      <c r="G10" s="370"/>
      <c r="H10" s="371"/>
      <c r="I10" s="14" t="s">
        <v>58</v>
      </c>
      <c r="J10" s="121" t="s">
        <v>57</v>
      </c>
      <c r="K10" s="107">
        <v>2</v>
      </c>
      <c r="L10" s="69">
        <v>0</v>
      </c>
      <c r="M10" s="67">
        <f t="shared" si="0"/>
        <v>2</v>
      </c>
      <c r="N10" s="66">
        <v>2</v>
      </c>
      <c r="O10" s="69">
        <v>0</v>
      </c>
      <c r="P10" s="67">
        <f t="shared" si="1"/>
        <v>2</v>
      </c>
      <c r="Q10" s="95">
        <f t="shared" si="2"/>
        <v>0</v>
      </c>
    </row>
    <row r="11" spans="2:17" s="8" customFormat="1" ht="15" customHeight="1">
      <c r="B11" s="408"/>
      <c r="C11" s="397"/>
      <c r="D11" s="390"/>
      <c r="E11" s="367" t="s">
        <v>67</v>
      </c>
      <c r="F11" s="367"/>
      <c r="G11" s="367"/>
      <c r="H11" s="368"/>
      <c r="I11" s="14" t="s">
        <v>51</v>
      </c>
      <c r="J11" s="121"/>
      <c r="K11" s="107">
        <v>17</v>
      </c>
      <c r="L11" s="66">
        <v>4</v>
      </c>
      <c r="M11" s="67">
        <f t="shared" si="0"/>
        <v>21</v>
      </c>
      <c r="N11" s="66">
        <v>17</v>
      </c>
      <c r="O11" s="66">
        <v>4</v>
      </c>
      <c r="P11" s="67">
        <f t="shared" si="1"/>
        <v>21</v>
      </c>
      <c r="Q11" s="95">
        <f t="shared" si="2"/>
        <v>0</v>
      </c>
    </row>
    <row r="12" spans="2:17" s="8" customFormat="1" ht="15" customHeight="1">
      <c r="B12" s="408"/>
      <c r="C12" s="397"/>
      <c r="D12" s="390"/>
      <c r="E12" s="403"/>
      <c r="F12" s="403"/>
      <c r="G12" s="403"/>
      <c r="H12" s="404"/>
      <c r="I12" s="14" t="s">
        <v>222</v>
      </c>
      <c r="J12" s="122" t="s">
        <v>86</v>
      </c>
      <c r="K12" s="107">
        <v>226330</v>
      </c>
      <c r="L12" s="66">
        <v>59606</v>
      </c>
      <c r="M12" s="67">
        <f t="shared" si="0"/>
        <v>285936</v>
      </c>
      <c r="N12" s="66">
        <v>226330</v>
      </c>
      <c r="O12" s="66">
        <v>59606</v>
      </c>
      <c r="P12" s="67">
        <f t="shared" si="1"/>
        <v>285936</v>
      </c>
      <c r="Q12" s="95">
        <f t="shared" si="2"/>
        <v>0</v>
      </c>
    </row>
    <row r="13" spans="2:17" s="8" customFormat="1" ht="15" customHeight="1">
      <c r="B13" s="408"/>
      <c r="C13" s="397"/>
      <c r="D13" s="390"/>
      <c r="E13" s="370"/>
      <c r="F13" s="370"/>
      <c r="G13" s="370"/>
      <c r="H13" s="371"/>
      <c r="I13" s="14" t="s">
        <v>58</v>
      </c>
      <c r="J13" s="121" t="s">
        <v>57</v>
      </c>
      <c r="K13" s="107">
        <v>5</v>
      </c>
      <c r="L13" s="69">
        <v>0</v>
      </c>
      <c r="M13" s="67">
        <f t="shared" si="0"/>
        <v>5</v>
      </c>
      <c r="N13" s="66">
        <v>5</v>
      </c>
      <c r="O13" s="69">
        <v>0</v>
      </c>
      <c r="P13" s="67">
        <f t="shared" si="1"/>
        <v>5</v>
      </c>
      <c r="Q13" s="95">
        <f t="shared" si="2"/>
        <v>0</v>
      </c>
    </row>
    <row r="14" spans="2:17" s="8" customFormat="1" ht="15" customHeight="1">
      <c r="B14" s="408"/>
      <c r="C14" s="397"/>
      <c r="D14" s="390"/>
      <c r="E14" s="367" t="s">
        <v>118</v>
      </c>
      <c r="F14" s="367"/>
      <c r="G14" s="367"/>
      <c r="H14" s="368"/>
      <c r="I14" s="14" t="s">
        <v>51</v>
      </c>
      <c r="J14" s="121"/>
      <c r="K14" s="107">
        <v>36</v>
      </c>
      <c r="L14" s="66">
        <v>15</v>
      </c>
      <c r="M14" s="67">
        <f t="shared" si="0"/>
        <v>51</v>
      </c>
      <c r="N14" s="66">
        <v>35</v>
      </c>
      <c r="O14" s="66">
        <v>15</v>
      </c>
      <c r="P14" s="67">
        <f t="shared" si="1"/>
        <v>50</v>
      </c>
      <c r="Q14" s="95">
        <f t="shared" si="2"/>
        <v>-1</v>
      </c>
    </row>
    <row r="15" spans="2:17" s="8" customFormat="1" ht="15" customHeight="1">
      <c r="B15" s="408"/>
      <c r="C15" s="397"/>
      <c r="D15" s="390"/>
      <c r="E15" s="403"/>
      <c r="F15" s="403"/>
      <c r="G15" s="403"/>
      <c r="H15" s="404"/>
      <c r="I15" s="14" t="s">
        <v>223</v>
      </c>
      <c r="J15" s="122" t="s">
        <v>86</v>
      </c>
      <c r="K15" s="107">
        <v>19491</v>
      </c>
      <c r="L15" s="66">
        <v>5569</v>
      </c>
      <c r="M15" s="67">
        <f t="shared" si="0"/>
        <v>25060</v>
      </c>
      <c r="N15" s="66">
        <v>19244</v>
      </c>
      <c r="O15" s="66">
        <v>5569</v>
      </c>
      <c r="P15" s="67">
        <f t="shared" si="1"/>
        <v>24813</v>
      </c>
      <c r="Q15" s="95">
        <f t="shared" si="2"/>
        <v>-247</v>
      </c>
    </row>
    <row r="16" spans="2:17" s="8" customFormat="1" ht="15" customHeight="1">
      <c r="B16" s="408"/>
      <c r="C16" s="397"/>
      <c r="D16" s="390"/>
      <c r="E16" s="370"/>
      <c r="F16" s="370"/>
      <c r="G16" s="370"/>
      <c r="H16" s="371"/>
      <c r="I16" s="14" t="s">
        <v>58</v>
      </c>
      <c r="J16" s="121" t="s">
        <v>57</v>
      </c>
      <c r="K16" s="107">
        <v>9</v>
      </c>
      <c r="L16" s="69">
        <v>0</v>
      </c>
      <c r="M16" s="67">
        <f t="shared" si="0"/>
        <v>9</v>
      </c>
      <c r="N16" s="66">
        <v>9</v>
      </c>
      <c r="O16" s="69">
        <v>0</v>
      </c>
      <c r="P16" s="67">
        <f t="shared" si="1"/>
        <v>9</v>
      </c>
      <c r="Q16" s="95">
        <f t="shared" si="2"/>
        <v>0</v>
      </c>
    </row>
    <row r="17" spans="2:17" s="8" customFormat="1" ht="19.5" customHeight="1">
      <c r="B17" s="408"/>
      <c r="C17" s="397"/>
      <c r="D17" s="391" t="s">
        <v>176</v>
      </c>
      <c r="E17" s="366" t="s">
        <v>177</v>
      </c>
      <c r="F17" s="367"/>
      <c r="G17" s="367"/>
      <c r="H17" s="368"/>
      <c r="I17" s="15" t="s">
        <v>51</v>
      </c>
      <c r="J17" s="108"/>
      <c r="K17" s="101">
        <v>9</v>
      </c>
      <c r="L17" s="59">
        <v>2</v>
      </c>
      <c r="M17" s="60">
        <f t="shared" si="0"/>
        <v>11</v>
      </c>
      <c r="N17" s="59">
        <v>9</v>
      </c>
      <c r="O17" s="59">
        <v>2</v>
      </c>
      <c r="P17" s="60">
        <f t="shared" si="1"/>
        <v>11</v>
      </c>
      <c r="Q17" s="95">
        <f t="shared" si="2"/>
        <v>0</v>
      </c>
    </row>
    <row r="18" spans="2:17" s="8" customFormat="1" ht="19.5" customHeight="1">
      <c r="B18" s="408"/>
      <c r="C18" s="397"/>
      <c r="D18" s="392"/>
      <c r="E18" s="369"/>
      <c r="F18" s="370"/>
      <c r="G18" s="370"/>
      <c r="H18" s="371"/>
      <c r="I18" s="16" t="s">
        <v>179</v>
      </c>
      <c r="J18" s="108"/>
      <c r="K18" s="101">
        <v>1987</v>
      </c>
      <c r="L18" s="59">
        <v>97</v>
      </c>
      <c r="M18" s="60">
        <f t="shared" si="0"/>
        <v>2084</v>
      </c>
      <c r="N18" s="59">
        <v>1987</v>
      </c>
      <c r="O18" s="59">
        <v>97</v>
      </c>
      <c r="P18" s="60">
        <f t="shared" si="1"/>
        <v>2084</v>
      </c>
      <c r="Q18" s="95">
        <f t="shared" si="2"/>
        <v>0</v>
      </c>
    </row>
    <row r="19" spans="2:17" s="8" customFormat="1" ht="19.5" customHeight="1">
      <c r="B19" s="408"/>
      <c r="C19" s="397"/>
      <c r="D19" s="392"/>
      <c r="E19" s="366" t="s">
        <v>178</v>
      </c>
      <c r="F19" s="367"/>
      <c r="G19" s="367"/>
      <c r="H19" s="368"/>
      <c r="I19" s="15" t="s">
        <v>51</v>
      </c>
      <c r="J19" s="108"/>
      <c r="K19" s="107">
        <v>31</v>
      </c>
      <c r="L19" s="66">
        <v>7</v>
      </c>
      <c r="M19" s="58">
        <f t="shared" si="0"/>
        <v>38</v>
      </c>
      <c r="N19" s="66">
        <v>32</v>
      </c>
      <c r="O19" s="66">
        <v>7</v>
      </c>
      <c r="P19" s="58">
        <f t="shared" si="1"/>
        <v>39</v>
      </c>
      <c r="Q19" s="95">
        <f t="shared" si="2"/>
        <v>1</v>
      </c>
    </row>
    <row r="20" spans="2:17" s="8" customFormat="1" ht="19.5" customHeight="1">
      <c r="B20" s="408"/>
      <c r="C20" s="397"/>
      <c r="D20" s="393"/>
      <c r="E20" s="369"/>
      <c r="F20" s="370"/>
      <c r="G20" s="370"/>
      <c r="H20" s="371"/>
      <c r="I20" s="16" t="s">
        <v>179</v>
      </c>
      <c r="J20" s="108"/>
      <c r="K20" s="107">
        <v>7</v>
      </c>
      <c r="L20" s="66">
        <v>0</v>
      </c>
      <c r="M20" s="58">
        <f t="shared" si="0"/>
        <v>7</v>
      </c>
      <c r="N20" s="66">
        <v>7</v>
      </c>
      <c r="O20" s="66">
        <v>0</v>
      </c>
      <c r="P20" s="58">
        <f t="shared" si="1"/>
        <v>7</v>
      </c>
      <c r="Q20" s="95">
        <f t="shared" si="2"/>
        <v>0</v>
      </c>
    </row>
    <row r="21" spans="2:17" s="8" customFormat="1" ht="19.5" customHeight="1">
      <c r="B21" s="408"/>
      <c r="C21" s="397"/>
      <c r="D21" s="193" t="s">
        <v>109</v>
      </c>
      <c r="E21" s="384"/>
      <c r="F21" s="384"/>
      <c r="G21" s="384"/>
      <c r="H21" s="194"/>
      <c r="I21" s="15" t="s">
        <v>51</v>
      </c>
      <c r="J21" s="127"/>
      <c r="K21" s="125">
        <v>25</v>
      </c>
      <c r="L21" s="87">
        <v>12</v>
      </c>
      <c r="M21" s="58">
        <f t="shared" si="0"/>
        <v>37</v>
      </c>
      <c r="N21" s="87">
        <v>25</v>
      </c>
      <c r="O21" s="87">
        <v>12</v>
      </c>
      <c r="P21" s="58">
        <f t="shared" si="1"/>
        <v>37</v>
      </c>
      <c r="Q21" s="95">
        <f t="shared" si="2"/>
        <v>0</v>
      </c>
    </row>
    <row r="22" spans="2:17" s="8" customFormat="1" ht="15" customHeight="1">
      <c r="B22" s="408"/>
      <c r="C22" s="397"/>
      <c r="D22" s="364"/>
      <c r="E22" s="386"/>
      <c r="F22" s="386"/>
      <c r="G22" s="386"/>
      <c r="H22" s="365"/>
      <c r="I22" s="14" t="s">
        <v>61</v>
      </c>
      <c r="J22" s="122" t="s">
        <v>86</v>
      </c>
      <c r="K22" s="107">
        <v>22415</v>
      </c>
      <c r="L22" s="66">
        <v>14109</v>
      </c>
      <c r="M22" s="67">
        <f t="shared" si="0"/>
        <v>36524</v>
      </c>
      <c r="N22" s="66">
        <v>22415</v>
      </c>
      <c r="O22" s="66">
        <v>14109</v>
      </c>
      <c r="P22" s="67">
        <f t="shared" si="1"/>
        <v>36524</v>
      </c>
      <c r="Q22" s="95">
        <f t="shared" si="2"/>
        <v>0</v>
      </c>
    </row>
    <row r="23" spans="2:17" s="8" customFormat="1" ht="19.5" customHeight="1">
      <c r="B23" s="408"/>
      <c r="C23" s="397"/>
      <c r="D23" s="399" t="s">
        <v>110</v>
      </c>
      <c r="E23" s="399"/>
      <c r="F23" s="399"/>
      <c r="G23" s="399"/>
      <c r="H23" s="400"/>
      <c r="I23" s="15" t="s">
        <v>51</v>
      </c>
      <c r="J23" s="108"/>
      <c r="K23" s="101">
        <v>1</v>
      </c>
      <c r="L23" s="89">
        <v>1</v>
      </c>
      <c r="M23" s="60">
        <f t="shared" si="0"/>
        <v>2</v>
      </c>
      <c r="N23" s="59">
        <v>1</v>
      </c>
      <c r="O23" s="89">
        <v>1</v>
      </c>
      <c r="P23" s="60">
        <f t="shared" si="1"/>
        <v>2</v>
      </c>
      <c r="Q23" s="95">
        <f t="shared" si="2"/>
        <v>0</v>
      </c>
    </row>
    <row r="24" spans="2:17" s="8" customFormat="1" ht="15" customHeight="1">
      <c r="B24" s="408"/>
      <c r="C24" s="397"/>
      <c r="D24" s="405"/>
      <c r="E24" s="405"/>
      <c r="F24" s="405"/>
      <c r="G24" s="405"/>
      <c r="H24" s="406"/>
      <c r="I24" s="14" t="s">
        <v>20</v>
      </c>
      <c r="J24" s="122" t="s">
        <v>86</v>
      </c>
      <c r="K24" s="107">
        <v>6845</v>
      </c>
      <c r="L24" s="69">
        <v>1443</v>
      </c>
      <c r="M24" s="67">
        <f t="shared" si="0"/>
        <v>8288</v>
      </c>
      <c r="N24" s="66">
        <v>6850</v>
      </c>
      <c r="O24" s="69">
        <v>1443</v>
      </c>
      <c r="P24" s="67">
        <f t="shared" si="1"/>
        <v>8293</v>
      </c>
      <c r="Q24" s="95">
        <f t="shared" si="2"/>
        <v>5</v>
      </c>
    </row>
    <row r="25" spans="2:17" s="8" customFormat="1" ht="19.5" customHeight="1">
      <c r="B25" s="408"/>
      <c r="C25" s="397"/>
      <c r="D25" s="401"/>
      <c r="E25" s="401"/>
      <c r="F25" s="401"/>
      <c r="G25" s="401"/>
      <c r="H25" s="402"/>
      <c r="I25" s="16" t="s">
        <v>58</v>
      </c>
      <c r="J25" s="108" t="s">
        <v>57</v>
      </c>
      <c r="K25" s="101">
        <v>11</v>
      </c>
      <c r="L25" s="89">
        <v>3</v>
      </c>
      <c r="M25" s="60">
        <f t="shared" si="0"/>
        <v>14</v>
      </c>
      <c r="N25" s="59">
        <v>11</v>
      </c>
      <c r="O25" s="89">
        <v>2</v>
      </c>
      <c r="P25" s="60">
        <f t="shared" si="1"/>
        <v>13</v>
      </c>
      <c r="Q25" s="95">
        <f t="shared" si="2"/>
        <v>-1</v>
      </c>
    </row>
    <row r="26" spans="2:17" s="8" customFormat="1" ht="19.5" customHeight="1">
      <c r="B26" s="408"/>
      <c r="C26" s="407" t="s">
        <v>180</v>
      </c>
      <c r="D26" s="391" t="s">
        <v>176</v>
      </c>
      <c r="E26" s="366" t="s">
        <v>177</v>
      </c>
      <c r="F26" s="367"/>
      <c r="G26" s="367"/>
      <c r="H26" s="368"/>
      <c r="I26" s="15" t="s">
        <v>51</v>
      </c>
      <c r="J26" s="108"/>
      <c r="K26" s="101">
        <v>51</v>
      </c>
      <c r="L26" s="59">
        <v>4</v>
      </c>
      <c r="M26" s="60">
        <f t="shared" si="0"/>
        <v>55</v>
      </c>
      <c r="N26" s="59">
        <v>50</v>
      </c>
      <c r="O26" s="59">
        <v>5</v>
      </c>
      <c r="P26" s="60">
        <f t="shared" si="1"/>
        <v>55</v>
      </c>
      <c r="Q26" s="95">
        <f t="shared" si="2"/>
        <v>0</v>
      </c>
    </row>
    <row r="27" spans="2:17" s="8" customFormat="1" ht="19.5" customHeight="1">
      <c r="B27" s="408"/>
      <c r="C27" s="305"/>
      <c r="D27" s="392"/>
      <c r="E27" s="369"/>
      <c r="F27" s="370"/>
      <c r="G27" s="370"/>
      <c r="H27" s="371"/>
      <c r="I27" s="16" t="s">
        <v>179</v>
      </c>
      <c r="J27" s="108"/>
      <c r="K27" s="101">
        <v>9928</v>
      </c>
      <c r="L27" s="59">
        <v>703</v>
      </c>
      <c r="M27" s="60">
        <f t="shared" si="0"/>
        <v>10631</v>
      </c>
      <c r="N27" s="59">
        <v>9377</v>
      </c>
      <c r="O27" s="59">
        <v>1171</v>
      </c>
      <c r="P27" s="60">
        <f t="shared" si="1"/>
        <v>10548</v>
      </c>
      <c r="Q27" s="95">
        <f t="shared" si="2"/>
        <v>-83</v>
      </c>
    </row>
    <row r="28" spans="2:17" s="8" customFormat="1" ht="19.5" customHeight="1">
      <c r="B28" s="408"/>
      <c r="C28" s="305"/>
      <c r="D28" s="392"/>
      <c r="E28" s="366" t="s">
        <v>178</v>
      </c>
      <c r="F28" s="367"/>
      <c r="G28" s="367"/>
      <c r="H28" s="368"/>
      <c r="I28" s="15" t="s">
        <v>51</v>
      </c>
      <c r="J28" s="108"/>
      <c r="K28" s="107">
        <v>1150</v>
      </c>
      <c r="L28" s="66">
        <v>119</v>
      </c>
      <c r="M28" s="60">
        <f t="shared" si="0"/>
        <v>1269</v>
      </c>
      <c r="N28" s="66">
        <v>1152</v>
      </c>
      <c r="O28" s="66">
        <v>122</v>
      </c>
      <c r="P28" s="60">
        <f t="shared" si="1"/>
        <v>1274</v>
      </c>
      <c r="Q28" s="95">
        <f t="shared" si="2"/>
        <v>5</v>
      </c>
    </row>
    <row r="29" spans="2:17" s="8" customFormat="1" ht="19.5" customHeight="1">
      <c r="B29" s="388"/>
      <c r="C29" s="306"/>
      <c r="D29" s="393"/>
      <c r="E29" s="369"/>
      <c r="F29" s="370"/>
      <c r="G29" s="370"/>
      <c r="H29" s="371"/>
      <c r="I29" s="16" t="s">
        <v>179</v>
      </c>
      <c r="J29" s="108"/>
      <c r="K29" s="107">
        <v>305</v>
      </c>
      <c r="L29" s="66">
        <v>13</v>
      </c>
      <c r="M29" s="60">
        <f t="shared" si="0"/>
        <v>318</v>
      </c>
      <c r="N29" s="66">
        <v>321</v>
      </c>
      <c r="O29" s="66">
        <v>13</v>
      </c>
      <c r="P29" s="60">
        <f t="shared" si="1"/>
        <v>334</v>
      </c>
      <c r="Q29" s="95">
        <f t="shared" si="2"/>
        <v>16</v>
      </c>
    </row>
    <row r="30" spans="2:17" s="8" customFormat="1" ht="19.5" customHeight="1">
      <c r="B30" s="387" t="s">
        <v>80</v>
      </c>
      <c r="C30" s="372" t="s">
        <v>22</v>
      </c>
      <c r="D30" s="391" t="s">
        <v>181</v>
      </c>
      <c r="E30" s="399"/>
      <c r="F30" s="399"/>
      <c r="G30" s="399"/>
      <c r="H30" s="400"/>
      <c r="I30" s="15" t="s">
        <v>51</v>
      </c>
      <c r="J30" s="108"/>
      <c r="K30" s="107">
        <v>2048</v>
      </c>
      <c r="L30" s="66">
        <v>400</v>
      </c>
      <c r="M30" s="60">
        <f t="shared" si="0"/>
        <v>2448</v>
      </c>
      <c r="N30" s="66">
        <v>1781</v>
      </c>
      <c r="O30" s="66">
        <v>400</v>
      </c>
      <c r="P30" s="60">
        <f t="shared" si="1"/>
        <v>2181</v>
      </c>
      <c r="Q30" s="95">
        <f t="shared" si="2"/>
        <v>-267</v>
      </c>
    </row>
    <row r="31" spans="2:17" s="8" customFormat="1" ht="19.5" customHeight="1">
      <c r="B31" s="388"/>
      <c r="C31" s="376"/>
      <c r="D31" s="393"/>
      <c r="E31" s="401"/>
      <c r="F31" s="401"/>
      <c r="G31" s="401"/>
      <c r="H31" s="402"/>
      <c r="I31" s="16" t="s">
        <v>61</v>
      </c>
      <c r="J31" s="108" t="s">
        <v>112</v>
      </c>
      <c r="K31" s="117">
        <v>126964</v>
      </c>
      <c r="L31" s="83">
        <v>31016</v>
      </c>
      <c r="M31" s="60">
        <f t="shared" si="0"/>
        <v>157980</v>
      </c>
      <c r="N31" s="83">
        <v>114460</v>
      </c>
      <c r="O31" s="83">
        <v>30826</v>
      </c>
      <c r="P31" s="60">
        <f t="shared" si="1"/>
        <v>145286</v>
      </c>
      <c r="Q31" s="95">
        <f t="shared" si="2"/>
        <v>-12694</v>
      </c>
    </row>
    <row r="32" spans="2:17" ht="15.75" customHeight="1">
      <c r="B32" s="348" t="s">
        <v>213</v>
      </c>
      <c r="C32" s="353" t="s">
        <v>145</v>
      </c>
      <c r="D32" s="394" t="s">
        <v>146</v>
      </c>
      <c r="E32" s="193" t="s">
        <v>212</v>
      </c>
      <c r="F32" s="384"/>
      <c r="G32" s="384"/>
      <c r="H32" s="194"/>
      <c r="I32" s="15" t="s">
        <v>147</v>
      </c>
      <c r="J32" s="128"/>
      <c r="K32" s="101">
        <v>236840</v>
      </c>
      <c r="L32" s="59">
        <v>86604</v>
      </c>
      <c r="M32" s="60">
        <f t="shared" si="0"/>
        <v>323444</v>
      </c>
      <c r="N32" s="59">
        <v>231379</v>
      </c>
      <c r="O32" s="59">
        <v>86604</v>
      </c>
      <c r="P32" s="60">
        <f t="shared" si="1"/>
        <v>317983</v>
      </c>
      <c r="Q32" s="95">
        <f>P32-M34</f>
        <v>0</v>
      </c>
    </row>
    <row r="33" spans="2:17" ht="15.75" customHeight="1">
      <c r="B33" s="349"/>
      <c r="C33" s="354"/>
      <c r="D33" s="395"/>
      <c r="E33" s="195"/>
      <c r="F33" s="385"/>
      <c r="G33" s="385"/>
      <c r="H33" s="196"/>
      <c r="I33" s="15" t="s">
        <v>148</v>
      </c>
      <c r="J33" s="128"/>
      <c r="K33" s="101">
        <v>-5461</v>
      </c>
      <c r="L33" s="59">
        <v>0</v>
      </c>
      <c r="M33" s="60">
        <f t="shared" si="0"/>
        <v>-5461</v>
      </c>
      <c r="N33" s="59">
        <v>-795</v>
      </c>
      <c r="O33" s="59">
        <v>0</v>
      </c>
      <c r="P33" s="60">
        <f t="shared" si="1"/>
        <v>-795</v>
      </c>
      <c r="Q33" s="95"/>
    </row>
    <row r="34" spans="2:17" ht="15.75" customHeight="1">
      <c r="B34" s="349"/>
      <c r="C34" s="354"/>
      <c r="D34" s="395"/>
      <c r="E34" s="364"/>
      <c r="F34" s="386"/>
      <c r="G34" s="386"/>
      <c r="H34" s="365"/>
      <c r="I34" s="15" t="s">
        <v>149</v>
      </c>
      <c r="J34" s="128"/>
      <c r="K34" s="101">
        <v>231379</v>
      </c>
      <c r="L34" s="59">
        <v>86604</v>
      </c>
      <c r="M34" s="60">
        <f t="shared" si="0"/>
        <v>317983</v>
      </c>
      <c r="N34" s="59">
        <v>230584</v>
      </c>
      <c r="O34" s="59">
        <v>86604</v>
      </c>
      <c r="P34" s="60">
        <f t="shared" si="1"/>
        <v>317188</v>
      </c>
      <c r="Q34" s="95">
        <f>P32+P33-P34</f>
        <v>0</v>
      </c>
    </row>
    <row r="35" spans="2:17" ht="15.75" customHeight="1">
      <c r="B35" s="349"/>
      <c r="C35" s="354"/>
      <c r="D35" s="395"/>
      <c r="E35" s="193" t="s">
        <v>214</v>
      </c>
      <c r="F35" s="384"/>
      <c r="G35" s="384"/>
      <c r="H35" s="194"/>
      <c r="I35" s="15" t="s">
        <v>147</v>
      </c>
      <c r="J35" s="128"/>
      <c r="K35" s="101">
        <v>186563</v>
      </c>
      <c r="L35" s="59">
        <v>56390</v>
      </c>
      <c r="M35" s="60">
        <f t="shared" si="0"/>
        <v>242953</v>
      </c>
      <c r="N35" s="59">
        <v>184762</v>
      </c>
      <c r="O35" s="59">
        <v>56390</v>
      </c>
      <c r="P35" s="60">
        <f t="shared" si="1"/>
        <v>241152</v>
      </c>
      <c r="Q35" s="95">
        <f>P35-M37</f>
        <v>0</v>
      </c>
    </row>
    <row r="36" spans="2:17" ht="15.75" customHeight="1">
      <c r="B36" s="349"/>
      <c r="C36" s="354"/>
      <c r="D36" s="395"/>
      <c r="E36" s="195"/>
      <c r="F36" s="385"/>
      <c r="G36" s="385"/>
      <c r="H36" s="196"/>
      <c r="I36" s="15" t="s">
        <v>148</v>
      </c>
      <c r="J36" s="128"/>
      <c r="K36" s="101">
        <v>-1801</v>
      </c>
      <c r="L36" s="59">
        <v>0</v>
      </c>
      <c r="M36" s="60">
        <f t="shared" si="0"/>
        <v>-1801</v>
      </c>
      <c r="N36" s="59">
        <v>197</v>
      </c>
      <c r="O36" s="59">
        <v>21</v>
      </c>
      <c r="P36" s="60">
        <f t="shared" si="1"/>
        <v>218</v>
      </c>
      <c r="Q36" s="95"/>
    </row>
    <row r="37" spans="2:17" ht="15.75" customHeight="1">
      <c r="B37" s="349"/>
      <c r="C37" s="354"/>
      <c r="D37" s="396"/>
      <c r="E37" s="364"/>
      <c r="F37" s="386"/>
      <c r="G37" s="386"/>
      <c r="H37" s="365"/>
      <c r="I37" s="15" t="s">
        <v>149</v>
      </c>
      <c r="J37" s="128"/>
      <c r="K37" s="101">
        <v>184762</v>
      </c>
      <c r="L37" s="59">
        <v>56390</v>
      </c>
      <c r="M37" s="60">
        <f t="shared" si="0"/>
        <v>241152</v>
      </c>
      <c r="N37" s="59">
        <v>184959</v>
      </c>
      <c r="O37" s="59">
        <v>56411</v>
      </c>
      <c r="P37" s="60">
        <f t="shared" si="1"/>
        <v>241370</v>
      </c>
      <c r="Q37" s="95">
        <f>P35+P36-P37</f>
        <v>0</v>
      </c>
    </row>
    <row r="38" spans="2:17" ht="15.75" customHeight="1">
      <c r="B38" s="349"/>
      <c r="C38" s="354"/>
      <c r="D38" s="398" t="s">
        <v>53</v>
      </c>
      <c r="E38" s="372" t="s">
        <v>189</v>
      </c>
      <c r="F38" s="373"/>
      <c r="G38" s="193" t="s">
        <v>212</v>
      </c>
      <c r="H38" s="194"/>
      <c r="I38" s="15" t="s">
        <v>147</v>
      </c>
      <c r="J38" s="129"/>
      <c r="K38" s="101">
        <v>151723</v>
      </c>
      <c r="L38" s="59">
        <v>35309</v>
      </c>
      <c r="M38" s="60">
        <f t="shared" si="0"/>
        <v>187032</v>
      </c>
      <c r="N38" s="59">
        <v>151594</v>
      </c>
      <c r="O38" s="59">
        <v>35413</v>
      </c>
      <c r="P38" s="60">
        <f t="shared" si="1"/>
        <v>187007</v>
      </c>
      <c r="Q38" s="95">
        <f>P38-M40</f>
        <v>0</v>
      </c>
    </row>
    <row r="39" spans="2:17" ht="15.75" customHeight="1">
      <c r="B39" s="349"/>
      <c r="C39" s="354"/>
      <c r="D39" s="398"/>
      <c r="E39" s="374"/>
      <c r="F39" s="375"/>
      <c r="G39" s="195"/>
      <c r="H39" s="196"/>
      <c r="I39" s="15" t="s">
        <v>148</v>
      </c>
      <c r="J39" s="129"/>
      <c r="K39" s="101">
        <v>-129</v>
      </c>
      <c r="L39" s="59">
        <v>104</v>
      </c>
      <c r="M39" s="60">
        <f t="shared" si="0"/>
        <v>-25</v>
      </c>
      <c r="N39" s="59">
        <v>2053</v>
      </c>
      <c r="O39" s="59">
        <v>-695</v>
      </c>
      <c r="P39" s="60">
        <f t="shared" si="1"/>
        <v>1358</v>
      </c>
      <c r="Q39" s="95"/>
    </row>
    <row r="40" spans="2:17" ht="15.75" customHeight="1">
      <c r="B40" s="349"/>
      <c r="C40" s="354"/>
      <c r="D40" s="398"/>
      <c r="E40" s="374"/>
      <c r="F40" s="375"/>
      <c r="G40" s="364"/>
      <c r="H40" s="365"/>
      <c r="I40" s="15" t="s">
        <v>149</v>
      </c>
      <c r="J40" s="129"/>
      <c r="K40" s="101">
        <v>151594</v>
      </c>
      <c r="L40" s="59">
        <v>35413</v>
      </c>
      <c r="M40" s="60">
        <f t="shared" si="0"/>
        <v>187007</v>
      </c>
      <c r="N40" s="59">
        <v>153647</v>
      </c>
      <c r="O40" s="59">
        <v>34718</v>
      </c>
      <c r="P40" s="60">
        <f t="shared" si="1"/>
        <v>188365</v>
      </c>
      <c r="Q40" s="95">
        <f>P38+P39-P40</f>
        <v>0</v>
      </c>
    </row>
    <row r="41" spans="2:17" ht="15.75" customHeight="1">
      <c r="B41" s="349"/>
      <c r="C41" s="354"/>
      <c r="D41" s="398"/>
      <c r="E41" s="374"/>
      <c r="F41" s="375"/>
      <c r="G41" s="193" t="s">
        <v>214</v>
      </c>
      <c r="H41" s="194"/>
      <c r="I41" s="15" t="s">
        <v>147</v>
      </c>
      <c r="J41" s="129"/>
      <c r="K41" s="101">
        <v>43840</v>
      </c>
      <c r="L41" s="59">
        <v>11270</v>
      </c>
      <c r="M41" s="60">
        <f t="shared" si="0"/>
        <v>55110</v>
      </c>
      <c r="N41" s="59">
        <v>42720</v>
      </c>
      <c r="O41" s="59">
        <v>12121</v>
      </c>
      <c r="P41" s="60">
        <f t="shared" si="1"/>
        <v>54841</v>
      </c>
      <c r="Q41" s="95">
        <f>P41-M43</f>
        <v>0</v>
      </c>
    </row>
    <row r="42" spans="2:17" ht="15.75" customHeight="1">
      <c r="B42" s="349"/>
      <c r="C42" s="354"/>
      <c r="D42" s="398"/>
      <c r="E42" s="374"/>
      <c r="F42" s="375"/>
      <c r="G42" s="195"/>
      <c r="H42" s="196"/>
      <c r="I42" s="15" t="s">
        <v>148</v>
      </c>
      <c r="J42" s="129"/>
      <c r="K42" s="101">
        <v>-1120</v>
      </c>
      <c r="L42" s="59">
        <v>851</v>
      </c>
      <c r="M42" s="60">
        <f t="shared" si="0"/>
        <v>-269</v>
      </c>
      <c r="N42" s="59">
        <v>86</v>
      </c>
      <c r="O42" s="59">
        <v>275</v>
      </c>
      <c r="P42" s="60">
        <f t="shared" si="1"/>
        <v>361</v>
      </c>
      <c r="Q42" s="95"/>
    </row>
    <row r="43" spans="2:17" ht="15.75" customHeight="1">
      <c r="B43" s="349"/>
      <c r="C43" s="354"/>
      <c r="D43" s="398"/>
      <c r="E43" s="376"/>
      <c r="F43" s="377"/>
      <c r="G43" s="364"/>
      <c r="H43" s="365"/>
      <c r="I43" s="15" t="s">
        <v>149</v>
      </c>
      <c r="J43" s="129"/>
      <c r="K43" s="101">
        <v>42720</v>
      </c>
      <c r="L43" s="59">
        <v>12121</v>
      </c>
      <c r="M43" s="60">
        <f t="shared" si="0"/>
        <v>54841</v>
      </c>
      <c r="N43" s="59">
        <v>42806</v>
      </c>
      <c r="O43" s="59">
        <v>12396</v>
      </c>
      <c r="P43" s="60">
        <f t="shared" si="1"/>
        <v>55202</v>
      </c>
      <c r="Q43" s="95">
        <f>P41+P42-P43</f>
        <v>0</v>
      </c>
    </row>
    <row r="44" spans="2:17" ht="15.75" customHeight="1">
      <c r="B44" s="349"/>
      <c r="C44" s="354"/>
      <c r="D44" s="398"/>
      <c r="E44" s="372" t="s">
        <v>188</v>
      </c>
      <c r="F44" s="373"/>
      <c r="G44" s="193" t="s">
        <v>212</v>
      </c>
      <c r="H44" s="194"/>
      <c r="I44" s="15" t="s">
        <v>147</v>
      </c>
      <c r="J44" s="129"/>
      <c r="K44" s="101">
        <v>777730</v>
      </c>
      <c r="L44" s="59">
        <v>10979</v>
      </c>
      <c r="M44" s="60">
        <f t="shared" si="0"/>
        <v>788709</v>
      </c>
      <c r="N44" s="59">
        <v>788451</v>
      </c>
      <c r="O44" s="59">
        <v>10979</v>
      </c>
      <c r="P44" s="60">
        <f t="shared" si="1"/>
        <v>799430</v>
      </c>
      <c r="Q44" s="95">
        <f>P44-M46</f>
        <v>0</v>
      </c>
    </row>
    <row r="45" spans="2:17" ht="15.75" customHeight="1">
      <c r="B45" s="349"/>
      <c r="C45" s="354"/>
      <c r="D45" s="398"/>
      <c r="E45" s="374"/>
      <c r="F45" s="375"/>
      <c r="G45" s="195"/>
      <c r="H45" s="196"/>
      <c r="I45" s="15" t="s">
        <v>148</v>
      </c>
      <c r="J45" s="129"/>
      <c r="K45" s="101">
        <v>10721</v>
      </c>
      <c r="L45" s="59">
        <v>0</v>
      </c>
      <c r="M45" s="60">
        <f t="shared" si="0"/>
        <v>10721</v>
      </c>
      <c r="N45" s="59">
        <v>-40550</v>
      </c>
      <c r="O45" s="59">
        <v>0</v>
      </c>
      <c r="P45" s="60">
        <f t="shared" si="1"/>
        <v>-40550</v>
      </c>
      <c r="Q45" s="95"/>
    </row>
    <row r="46" spans="2:17" ht="15.75" customHeight="1">
      <c r="B46" s="349"/>
      <c r="C46" s="354"/>
      <c r="D46" s="398"/>
      <c r="E46" s="374"/>
      <c r="F46" s="375"/>
      <c r="G46" s="364"/>
      <c r="H46" s="365"/>
      <c r="I46" s="15" t="s">
        <v>149</v>
      </c>
      <c r="J46" s="129"/>
      <c r="K46" s="101">
        <v>788451</v>
      </c>
      <c r="L46" s="59">
        <v>10979</v>
      </c>
      <c r="M46" s="60">
        <f t="shared" si="0"/>
        <v>799430</v>
      </c>
      <c r="N46" s="59">
        <v>747901</v>
      </c>
      <c r="O46" s="59">
        <v>10979</v>
      </c>
      <c r="P46" s="60">
        <f t="shared" si="1"/>
        <v>758880</v>
      </c>
      <c r="Q46" s="95">
        <f>P44+P45-P46</f>
        <v>0</v>
      </c>
    </row>
    <row r="47" spans="2:17" ht="15.75" customHeight="1">
      <c r="B47" s="349"/>
      <c r="C47" s="354"/>
      <c r="D47" s="398"/>
      <c r="E47" s="374"/>
      <c r="F47" s="375"/>
      <c r="G47" s="193" t="s">
        <v>214</v>
      </c>
      <c r="H47" s="194"/>
      <c r="I47" s="15" t="s">
        <v>147</v>
      </c>
      <c r="J47" s="129"/>
      <c r="K47" s="101">
        <v>100398</v>
      </c>
      <c r="L47" s="59">
        <v>2072</v>
      </c>
      <c r="M47" s="60">
        <f t="shared" si="0"/>
        <v>102470</v>
      </c>
      <c r="N47" s="59">
        <v>101780</v>
      </c>
      <c r="O47" s="59">
        <v>2118</v>
      </c>
      <c r="P47" s="60">
        <f t="shared" si="1"/>
        <v>103898</v>
      </c>
      <c r="Q47" s="95">
        <f>P47-M49</f>
        <v>0</v>
      </c>
    </row>
    <row r="48" spans="2:17" ht="15.75" customHeight="1">
      <c r="B48" s="349"/>
      <c r="C48" s="354"/>
      <c r="D48" s="398"/>
      <c r="E48" s="374"/>
      <c r="F48" s="375"/>
      <c r="G48" s="195"/>
      <c r="H48" s="196"/>
      <c r="I48" s="15" t="s">
        <v>148</v>
      </c>
      <c r="J48" s="129"/>
      <c r="K48" s="101">
        <v>1382</v>
      </c>
      <c r="L48" s="59">
        <v>46</v>
      </c>
      <c r="M48" s="60">
        <f t="shared" si="0"/>
        <v>1428</v>
      </c>
      <c r="N48" s="59">
        <v>383</v>
      </c>
      <c r="O48" s="59">
        <v>0</v>
      </c>
      <c r="P48" s="60">
        <f t="shared" si="1"/>
        <v>383</v>
      </c>
      <c r="Q48" s="95"/>
    </row>
    <row r="49" spans="2:17" ht="15.75" customHeight="1">
      <c r="B49" s="349"/>
      <c r="C49" s="354"/>
      <c r="D49" s="398"/>
      <c r="E49" s="376"/>
      <c r="F49" s="377"/>
      <c r="G49" s="364"/>
      <c r="H49" s="365"/>
      <c r="I49" s="15" t="s">
        <v>149</v>
      </c>
      <c r="J49" s="129"/>
      <c r="K49" s="101">
        <v>101780</v>
      </c>
      <c r="L49" s="59">
        <v>2118</v>
      </c>
      <c r="M49" s="60">
        <f t="shared" si="0"/>
        <v>103898</v>
      </c>
      <c r="N49" s="59">
        <v>102163</v>
      </c>
      <c r="O49" s="59">
        <v>2118</v>
      </c>
      <c r="P49" s="60">
        <f t="shared" si="1"/>
        <v>104281</v>
      </c>
      <c r="Q49" s="95">
        <f>P47+P48-P49</f>
        <v>0</v>
      </c>
    </row>
    <row r="50" spans="2:17" ht="15.75" customHeight="1">
      <c r="B50" s="349"/>
      <c r="C50" s="354"/>
      <c r="D50" s="353" t="s">
        <v>150</v>
      </c>
      <c r="E50" s="378" t="s">
        <v>54</v>
      </c>
      <c r="F50" s="379"/>
      <c r="G50" s="193" t="s">
        <v>212</v>
      </c>
      <c r="H50" s="194"/>
      <c r="I50" s="15" t="s">
        <v>147</v>
      </c>
      <c r="J50" s="129"/>
      <c r="K50" s="101">
        <v>3014940</v>
      </c>
      <c r="L50" s="59">
        <v>662413</v>
      </c>
      <c r="M50" s="60">
        <f t="shared" si="0"/>
        <v>3677353</v>
      </c>
      <c r="N50" s="59">
        <v>2946216</v>
      </c>
      <c r="O50" s="59">
        <v>578404</v>
      </c>
      <c r="P50" s="60">
        <f t="shared" si="1"/>
        <v>3524620</v>
      </c>
      <c r="Q50" s="95">
        <f>P50-M52</f>
        <v>0</v>
      </c>
    </row>
    <row r="51" spans="2:17" ht="15.75" customHeight="1">
      <c r="B51" s="349"/>
      <c r="C51" s="354"/>
      <c r="D51" s="354"/>
      <c r="E51" s="380"/>
      <c r="F51" s="381"/>
      <c r="G51" s="195"/>
      <c r="H51" s="196"/>
      <c r="I51" s="15" t="s">
        <v>148</v>
      </c>
      <c r="J51" s="129"/>
      <c r="K51" s="101">
        <v>-68724</v>
      </c>
      <c r="L51" s="59">
        <v>-84009</v>
      </c>
      <c r="M51" s="60">
        <f t="shared" si="0"/>
        <v>-152733</v>
      </c>
      <c r="N51" s="59">
        <v>19576</v>
      </c>
      <c r="O51" s="59">
        <v>-62</v>
      </c>
      <c r="P51" s="60">
        <f t="shared" si="1"/>
        <v>19514</v>
      </c>
      <c r="Q51" s="95"/>
    </row>
    <row r="52" spans="2:17" ht="15.75" customHeight="1">
      <c r="B52" s="349"/>
      <c r="C52" s="354"/>
      <c r="D52" s="354"/>
      <c r="E52" s="380"/>
      <c r="F52" s="381"/>
      <c r="G52" s="364"/>
      <c r="H52" s="365"/>
      <c r="I52" s="15" t="s">
        <v>149</v>
      </c>
      <c r="J52" s="129"/>
      <c r="K52" s="101">
        <v>2946216</v>
      </c>
      <c r="L52" s="59">
        <v>578404</v>
      </c>
      <c r="M52" s="60">
        <f t="shared" si="0"/>
        <v>3524620</v>
      </c>
      <c r="N52" s="59">
        <v>2965792</v>
      </c>
      <c r="O52" s="59">
        <v>578342</v>
      </c>
      <c r="P52" s="60">
        <f t="shared" si="1"/>
        <v>3544134</v>
      </c>
      <c r="Q52" s="95">
        <f>P50+P51-P52</f>
        <v>0</v>
      </c>
    </row>
    <row r="53" spans="2:17" ht="15.75" customHeight="1">
      <c r="B53" s="349"/>
      <c r="C53" s="354"/>
      <c r="D53" s="354"/>
      <c r="E53" s="380"/>
      <c r="F53" s="381"/>
      <c r="G53" s="193" t="s">
        <v>214</v>
      </c>
      <c r="H53" s="194"/>
      <c r="I53" s="15" t="s">
        <v>147</v>
      </c>
      <c r="J53" s="129"/>
      <c r="K53" s="101">
        <v>908834</v>
      </c>
      <c r="L53" s="59">
        <v>151702</v>
      </c>
      <c r="M53" s="60">
        <f t="shared" si="0"/>
        <v>1060536</v>
      </c>
      <c r="N53" s="59">
        <v>892422</v>
      </c>
      <c r="O53" s="59">
        <v>146186</v>
      </c>
      <c r="P53" s="60">
        <f t="shared" si="1"/>
        <v>1038608</v>
      </c>
      <c r="Q53" s="95">
        <f>P53-M55</f>
        <v>0</v>
      </c>
    </row>
    <row r="54" spans="2:17" ht="15.75" customHeight="1">
      <c r="B54" s="349"/>
      <c r="C54" s="354"/>
      <c r="D54" s="354"/>
      <c r="E54" s="380"/>
      <c r="F54" s="381"/>
      <c r="G54" s="195"/>
      <c r="H54" s="196"/>
      <c r="I54" s="15" t="s">
        <v>148</v>
      </c>
      <c r="J54" s="129"/>
      <c r="K54" s="101">
        <v>-16412</v>
      </c>
      <c r="L54" s="59">
        <v>-5516</v>
      </c>
      <c r="M54" s="60">
        <f t="shared" si="0"/>
        <v>-21928</v>
      </c>
      <c r="N54" s="59">
        <v>-10133</v>
      </c>
      <c r="O54" s="59">
        <v>-71</v>
      </c>
      <c r="P54" s="60">
        <f t="shared" si="1"/>
        <v>-10204</v>
      </c>
      <c r="Q54" s="95"/>
    </row>
    <row r="55" spans="2:17" ht="15.75" customHeight="1">
      <c r="B55" s="349"/>
      <c r="C55" s="354"/>
      <c r="D55" s="354"/>
      <c r="E55" s="382"/>
      <c r="F55" s="383"/>
      <c r="G55" s="364"/>
      <c r="H55" s="365"/>
      <c r="I55" s="15" t="s">
        <v>149</v>
      </c>
      <c r="J55" s="129"/>
      <c r="K55" s="101">
        <v>892422</v>
      </c>
      <c r="L55" s="59">
        <v>146186</v>
      </c>
      <c r="M55" s="60">
        <f t="shared" si="0"/>
        <v>1038608</v>
      </c>
      <c r="N55" s="59">
        <v>882289</v>
      </c>
      <c r="O55" s="59">
        <v>146115</v>
      </c>
      <c r="P55" s="60">
        <f t="shared" si="1"/>
        <v>1028404</v>
      </c>
      <c r="Q55" s="95">
        <f>P53+P54-P55</f>
        <v>0</v>
      </c>
    </row>
    <row r="56" spans="2:17" ht="15.75" customHeight="1">
      <c r="B56" s="349"/>
      <c r="C56" s="354"/>
      <c r="D56" s="354"/>
      <c r="E56" s="378" t="s">
        <v>55</v>
      </c>
      <c r="F56" s="379"/>
      <c r="G56" s="193" t="s">
        <v>212</v>
      </c>
      <c r="H56" s="194"/>
      <c r="I56" s="15" t="s">
        <v>147</v>
      </c>
      <c r="J56" s="129"/>
      <c r="K56" s="101">
        <v>1819843</v>
      </c>
      <c r="L56" s="59">
        <v>348631</v>
      </c>
      <c r="M56" s="60">
        <f t="shared" si="0"/>
        <v>2168474</v>
      </c>
      <c r="N56" s="59">
        <v>1811951</v>
      </c>
      <c r="O56" s="59">
        <v>325470</v>
      </c>
      <c r="P56" s="60">
        <f t="shared" si="1"/>
        <v>2137421</v>
      </c>
      <c r="Q56" s="95">
        <f>P56-M58</f>
        <v>0</v>
      </c>
    </row>
    <row r="57" spans="2:17" ht="15.75" customHeight="1">
      <c r="B57" s="349"/>
      <c r="C57" s="354"/>
      <c r="D57" s="354"/>
      <c r="E57" s="380"/>
      <c r="F57" s="381"/>
      <c r="G57" s="195"/>
      <c r="H57" s="196"/>
      <c r="I57" s="15" t="s">
        <v>148</v>
      </c>
      <c r="J57" s="129"/>
      <c r="K57" s="101">
        <v>-7892</v>
      </c>
      <c r="L57" s="59">
        <v>-23161</v>
      </c>
      <c r="M57" s="60">
        <f t="shared" si="0"/>
        <v>-31053</v>
      </c>
      <c r="N57" s="59">
        <v>-21272</v>
      </c>
      <c r="O57" s="59">
        <v>-10651</v>
      </c>
      <c r="P57" s="60">
        <f t="shared" si="1"/>
        <v>-31923</v>
      </c>
      <c r="Q57" s="95"/>
    </row>
    <row r="58" spans="2:17" ht="15.75" customHeight="1">
      <c r="B58" s="349"/>
      <c r="C58" s="354"/>
      <c r="D58" s="354"/>
      <c r="E58" s="380"/>
      <c r="F58" s="381"/>
      <c r="G58" s="364"/>
      <c r="H58" s="365"/>
      <c r="I58" s="15" t="s">
        <v>149</v>
      </c>
      <c r="J58" s="129"/>
      <c r="K58" s="101">
        <v>1811951</v>
      </c>
      <c r="L58" s="59">
        <v>325470</v>
      </c>
      <c r="M58" s="60">
        <f t="shared" si="0"/>
        <v>2137421</v>
      </c>
      <c r="N58" s="59">
        <v>1790679</v>
      </c>
      <c r="O58" s="59">
        <v>314819</v>
      </c>
      <c r="P58" s="60">
        <f t="shared" si="1"/>
        <v>2105498</v>
      </c>
      <c r="Q58" s="95">
        <f>P56+P57-P58</f>
        <v>0</v>
      </c>
    </row>
    <row r="59" spans="2:17" ht="15.75" customHeight="1">
      <c r="B59" s="349"/>
      <c r="C59" s="354"/>
      <c r="D59" s="354"/>
      <c r="E59" s="380"/>
      <c r="F59" s="381"/>
      <c r="G59" s="193" t="s">
        <v>214</v>
      </c>
      <c r="H59" s="194"/>
      <c r="I59" s="15" t="s">
        <v>147</v>
      </c>
      <c r="J59" s="129"/>
      <c r="K59" s="101">
        <v>515457</v>
      </c>
      <c r="L59" s="59">
        <v>87167</v>
      </c>
      <c r="M59" s="60">
        <f t="shared" si="0"/>
        <v>602624</v>
      </c>
      <c r="N59" s="59">
        <v>509284</v>
      </c>
      <c r="O59" s="59">
        <v>87713</v>
      </c>
      <c r="P59" s="60">
        <f t="shared" si="1"/>
        <v>596997</v>
      </c>
      <c r="Q59" s="95">
        <f>P59-M61</f>
        <v>0</v>
      </c>
    </row>
    <row r="60" spans="2:17" ht="15.75" customHeight="1">
      <c r="B60" s="349"/>
      <c r="C60" s="354"/>
      <c r="D60" s="354"/>
      <c r="E60" s="380"/>
      <c r="F60" s="381"/>
      <c r="G60" s="195"/>
      <c r="H60" s="196"/>
      <c r="I60" s="15" t="s">
        <v>148</v>
      </c>
      <c r="J60" s="129"/>
      <c r="K60" s="101">
        <v>-6173</v>
      </c>
      <c r="L60" s="59">
        <v>546</v>
      </c>
      <c r="M60" s="60">
        <f t="shared" si="0"/>
        <v>-5627</v>
      </c>
      <c r="N60" s="59">
        <v>-3088</v>
      </c>
      <c r="O60" s="59">
        <v>-550</v>
      </c>
      <c r="P60" s="60">
        <f t="shared" si="1"/>
        <v>-3638</v>
      </c>
      <c r="Q60" s="95"/>
    </row>
    <row r="61" spans="2:17" ht="15.75" customHeight="1" thickBot="1">
      <c r="B61" s="349"/>
      <c r="C61" s="354"/>
      <c r="D61" s="354"/>
      <c r="E61" s="382"/>
      <c r="F61" s="383"/>
      <c r="G61" s="364"/>
      <c r="H61" s="365"/>
      <c r="I61" s="15" t="s">
        <v>149</v>
      </c>
      <c r="J61" s="129"/>
      <c r="K61" s="126">
        <v>509284</v>
      </c>
      <c r="L61" s="90">
        <v>87713</v>
      </c>
      <c r="M61" s="91">
        <f t="shared" si="0"/>
        <v>596997</v>
      </c>
      <c r="N61" s="90">
        <v>506196</v>
      </c>
      <c r="O61" s="90">
        <v>87163</v>
      </c>
      <c r="P61" s="91">
        <f t="shared" si="1"/>
        <v>593359</v>
      </c>
      <c r="Q61" s="95">
        <f>P59+P60-P61</f>
        <v>0</v>
      </c>
    </row>
  </sheetData>
  <sheetProtection/>
  <mergeCells count="41">
    <mergeCell ref="B3:J4"/>
    <mergeCell ref="E14:H16"/>
    <mergeCell ref="B5:B29"/>
    <mergeCell ref="E26:H27"/>
    <mergeCell ref="E8:H10"/>
    <mergeCell ref="N3:P3"/>
    <mergeCell ref="K3:M3"/>
    <mergeCell ref="E50:F55"/>
    <mergeCell ref="G53:H55"/>
    <mergeCell ref="G44:H46"/>
    <mergeCell ref="D30:H31"/>
    <mergeCell ref="E11:H13"/>
    <mergeCell ref="D23:H25"/>
    <mergeCell ref="E5:H7"/>
    <mergeCell ref="D17:D20"/>
    <mergeCell ref="G47:H49"/>
    <mergeCell ref="B32:B61"/>
    <mergeCell ref="E17:H18"/>
    <mergeCell ref="D32:D37"/>
    <mergeCell ref="E38:F43"/>
    <mergeCell ref="C5:C25"/>
    <mergeCell ref="D21:H22"/>
    <mergeCell ref="D38:D49"/>
    <mergeCell ref="G56:H58"/>
    <mergeCell ref="C26:C29"/>
    <mergeCell ref="E35:H37"/>
    <mergeCell ref="B30:B31"/>
    <mergeCell ref="D5:D16"/>
    <mergeCell ref="E28:H29"/>
    <mergeCell ref="D26:D29"/>
    <mergeCell ref="C30:C31"/>
    <mergeCell ref="G59:H61"/>
    <mergeCell ref="E19:H20"/>
    <mergeCell ref="D50:D61"/>
    <mergeCell ref="G50:H52"/>
    <mergeCell ref="E44:F49"/>
    <mergeCell ref="C32:C61"/>
    <mergeCell ref="E56:F61"/>
    <mergeCell ref="E32:H34"/>
    <mergeCell ref="G38:H40"/>
    <mergeCell ref="G41:H43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2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O72"/>
  <sheetViews>
    <sheetView view="pageBreakPreview" zoomScaleNormal="75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152</v>
      </c>
    </row>
    <row r="2" ht="12.75" thickBot="1"/>
    <row r="3" spans="2:14" ht="15" customHeight="1">
      <c r="B3" s="278" t="s">
        <v>144</v>
      </c>
      <c r="C3" s="279"/>
      <c r="D3" s="279"/>
      <c r="E3" s="279"/>
      <c r="F3" s="279"/>
      <c r="G3" s="279"/>
      <c r="H3" s="279"/>
      <c r="I3" s="227" t="s">
        <v>244</v>
      </c>
      <c r="J3" s="228"/>
      <c r="K3" s="229"/>
      <c r="L3" s="262" t="s">
        <v>256</v>
      </c>
      <c r="M3" s="228"/>
      <c r="N3" s="229"/>
    </row>
    <row r="4" spans="2:14" ht="15" customHeight="1" thickBot="1">
      <c r="B4" s="281"/>
      <c r="C4" s="282"/>
      <c r="D4" s="282"/>
      <c r="E4" s="282"/>
      <c r="F4" s="282"/>
      <c r="G4" s="282"/>
      <c r="H4" s="282"/>
      <c r="I4" s="51" t="s">
        <v>127</v>
      </c>
      <c r="J4" s="50" t="s">
        <v>59</v>
      </c>
      <c r="K4" s="52" t="s">
        <v>60</v>
      </c>
      <c r="L4" s="50" t="s">
        <v>127</v>
      </c>
      <c r="M4" s="50" t="s">
        <v>59</v>
      </c>
      <c r="N4" s="52" t="s">
        <v>60</v>
      </c>
    </row>
    <row r="5" spans="2:15" s="11" customFormat="1" ht="15.75" customHeight="1">
      <c r="B5" s="349" t="s">
        <v>215</v>
      </c>
      <c r="C5" s="354" t="s">
        <v>182</v>
      </c>
      <c r="D5" s="396" t="s">
        <v>193</v>
      </c>
      <c r="E5" s="414" t="s">
        <v>191</v>
      </c>
      <c r="F5" s="313" t="s">
        <v>212</v>
      </c>
      <c r="G5" s="100" t="s">
        <v>147</v>
      </c>
      <c r="H5" s="132"/>
      <c r="I5" s="130">
        <v>0</v>
      </c>
      <c r="J5" s="57">
        <v>3154</v>
      </c>
      <c r="K5" s="93">
        <f aca="true" t="shared" si="0" ref="K5:K52">SUM(I5:J5)</f>
        <v>3154</v>
      </c>
      <c r="L5" s="92">
        <v>0</v>
      </c>
      <c r="M5" s="57">
        <v>3154</v>
      </c>
      <c r="N5" s="58">
        <f>SUM(L5:M5)</f>
        <v>3154</v>
      </c>
      <c r="O5" s="95">
        <f>N5-K7</f>
        <v>0</v>
      </c>
    </row>
    <row r="6" spans="2:15" s="11" customFormat="1" ht="15.75" customHeight="1">
      <c r="B6" s="349"/>
      <c r="C6" s="354"/>
      <c r="D6" s="398"/>
      <c r="E6" s="292"/>
      <c r="F6" s="313"/>
      <c r="G6" s="15" t="s">
        <v>148</v>
      </c>
      <c r="H6" s="129"/>
      <c r="I6" s="131">
        <v>0</v>
      </c>
      <c r="J6" s="59">
        <v>0</v>
      </c>
      <c r="K6" s="60">
        <f t="shared" si="0"/>
        <v>0</v>
      </c>
      <c r="L6" s="89">
        <v>0</v>
      </c>
      <c r="M6" s="59">
        <v>189</v>
      </c>
      <c r="N6" s="60">
        <f aca="true" t="shared" si="1" ref="N6:N52">SUM(L6:M6)</f>
        <v>189</v>
      </c>
      <c r="O6" s="95"/>
    </row>
    <row r="7" spans="2:15" s="11" customFormat="1" ht="15.75" customHeight="1">
      <c r="B7" s="349"/>
      <c r="C7" s="354"/>
      <c r="D7" s="398"/>
      <c r="E7" s="292"/>
      <c r="F7" s="409"/>
      <c r="G7" s="15" t="s">
        <v>149</v>
      </c>
      <c r="H7" s="129"/>
      <c r="I7" s="131">
        <v>0</v>
      </c>
      <c r="J7" s="59">
        <v>3154</v>
      </c>
      <c r="K7" s="60">
        <f t="shared" si="0"/>
        <v>3154</v>
      </c>
      <c r="L7" s="89">
        <v>0</v>
      </c>
      <c r="M7" s="59">
        <v>3343</v>
      </c>
      <c r="N7" s="60">
        <f t="shared" si="1"/>
        <v>3343</v>
      </c>
      <c r="O7" s="95">
        <f>N5+N6-N7</f>
        <v>0</v>
      </c>
    </row>
    <row r="8" spans="2:15" s="11" customFormat="1" ht="15.75" customHeight="1">
      <c r="B8" s="349"/>
      <c r="C8" s="354"/>
      <c r="D8" s="398"/>
      <c r="E8" s="292"/>
      <c r="F8" s="410" t="s">
        <v>214</v>
      </c>
      <c r="G8" s="15" t="s">
        <v>147</v>
      </c>
      <c r="H8" s="129"/>
      <c r="I8" s="131">
        <v>0</v>
      </c>
      <c r="J8" s="89">
        <v>0</v>
      </c>
      <c r="K8" s="60">
        <f t="shared" si="0"/>
        <v>0</v>
      </c>
      <c r="L8" s="89">
        <v>0</v>
      </c>
      <c r="M8" s="89">
        <v>0</v>
      </c>
      <c r="N8" s="60">
        <f t="shared" si="1"/>
        <v>0</v>
      </c>
      <c r="O8" s="95">
        <f>N8-K10</f>
        <v>0</v>
      </c>
    </row>
    <row r="9" spans="2:15" s="11" customFormat="1" ht="15.75" customHeight="1">
      <c r="B9" s="349"/>
      <c r="C9" s="354"/>
      <c r="D9" s="398"/>
      <c r="E9" s="292"/>
      <c r="F9" s="313"/>
      <c r="G9" s="15" t="s">
        <v>148</v>
      </c>
      <c r="H9" s="129"/>
      <c r="I9" s="131">
        <v>0</v>
      </c>
      <c r="J9" s="89">
        <v>0</v>
      </c>
      <c r="K9" s="60">
        <f t="shared" si="0"/>
        <v>0</v>
      </c>
      <c r="L9" s="89">
        <v>0</v>
      </c>
      <c r="M9" s="89">
        <v>0</v>
      </c>
      <c r="N9" s="60">
        <f t="shared" si="1"/>
        <v>0</v>
      </c>
      <c r="O9" s="95"/>
    </row>
    <row r="10" spans="2:15" s="11" customFormat="1" ht="15.75" customHeight="1">
      <c r="B10" s="349"/>
      <c r="C10" s="354"/>
      <c r="D10" s="398"/>
      <c r="E10" s="292"/>
      <c r="F10" s="409"/>
      <c r="G10" s="15" t="s">
        <v>149</v>
      </c>
      <c r="H10" s="129"/>
      <c r="I10" s="131">
        <v>0</v>
      </c>
      <c r="J10" s="89">
        <v>0</v>
      </c>
      <c r="K10" s="60">
        <f t="shared" si="0"/>
        <v>0</v>
      </c>
      <c r="L10" s="89">
        <v>0</v>
      </c>
      <c r="M10" s="89">
        <v>0</v>
      </c>
      <c r="N10" s="60">
        <f t="shared" si="1"/>
        <v>0</v>
      </c>
      <c r="O10" s="95">
        <f>N8+N9-N10</f>
        <v>0</v>
      </c>
    </row>
    <row r="11" spans="2:15" s="11" customFormat="1" ht="15.75" customHeight="1">
      <c r="B11" s="349"/>
      <c r="C11" s="354"/>
      <c r="D11" s="398"/>
      <c r="E11" s="394" t="s">
        <v>190</v>
      </c>
      <c r="F11" s="410" t="s">
        <v>212</v>
      </c>
      <c r="G11" s="15" t="s">
        <v>147</v>
      </c>
      <c r="H11" s="129"/>
      <c r="I11" s="131">
        <v>0</v>
      </c>
      <c r="J11" s="89">
        <v>0</v>
      </c>
      <c r="K11" s="60">
        <f t="shared" si="0"/>
        <v>0</v>
      </c>
      <c r="L11" s="89">
        <v>0</v>
      </c>
      <c r="M11" s="89">
        <v>0</v>
      </c>
      <c r="N11" s="60">
        <f t="shared" si="1"/>
        <v>0</v>
      </c>
      <c r="O11" s="95">
        <f>N11-K13</f>
        <v>0</v>
      </c>
    </row>
    <row r="12" spans="2:15" s="11" customFormat="1" ht="15.75" customHeight="1">
      <c r="B12" s="349"/>
      <c r="C12" s="354"/>
      <c r="D12" s="398"/>
      <c r="E12" s="395"/>
      <c r="F12" s="313"/>
      <c r="G12" s="15" t="s">
        <v>148</v>
      </c>
      <c r="H12" s="129"/>
      <c r="I12" s="131">
        <v>0</v>
      </c>
      <c r="J12" s="89">
        <v>0</v>
      </c>
      <c r="K12" s="60">
        <f t="shared" si="0"/>
        <v>0</v>
      </c>
      <c r="L12" s="89">
        <v>0</v>
      </c>
      <c r="M12" s="89">
        <v>0</v>
      </c>
      <c r="N12" s="60">
        <f t="shared" si="1"/>
        <v>0</v>
      </c>
      <c r="O12" s="95"/>
    </row>
    <row r="13" spans="2:15" s="11" customFormat="1" ht="15.75" customHeight="1">
      <c r="B13" s="349"/>
      <c r="C13" s="354"/>
      <c r="D13" s="398"/>
      <c r="E13" s="395"/>
      <c r="F13" s="409"/>
      <c r="G13" s="15" t="s">
        <v>149</v>
      </c>
      <c r="H13" s="129"/>
      <c r="I13" s="131">
        <v>0</v>
      </c>
      <c r="J13" s="89">
        <v>0</v>
      </c>
      <c r="K13" s="60">
        <f t="shared" si="0"/>
        <v>0</v>
      </c>
      <c r="L13" s="89">
        <v>0</v>
      </c>
      <c r="M13" s="89">
        <v>0</v>
      </c>
      <c r="N13" s="60">
        <f t="shared" si="1"/>
        <v>0</v>
      </c>
      <c r="O13" s="95">
        <f>N11+N12-N13</f>
        <v>0</v>
      </c>
    </row>
    <row r="14" spans="2:15" s="11" customFormat="1" ht="15.75" customHeight="1">
      <c r="B14" s="349"/>
      <c r="C14" s="354"/>
      <c r="D14" s="398"/>
      <c r="E14" s="395"/>
      <c r="F14" s="410" t="s">
        <v>214</v>
      </c>
      <c r="G14" s="15" t="s">
        <v>147</v>
      </c>
      <c r="H14" s="129"/>
      <c r="I14" s="131">
        <v>0</v>
      </c>
      <c r="J14" s="89">
        <v>0</v>
      </c>
      <c r="K14" s="60">
        <f t="shared" si="0"/>
        <v>0</v>
      </c>
      <c r="L14" s="89">
        <v>0</v>
      </c>
      <c r="M14" s="89">
        <v>0</v>
      </c>
      <c r="N14" s="60">
        <f t="shared" si="1"/>
        <v>0</v>
      </c>
      <c r="O14" s="95">
        <f>N14-K16</f>
        <v>0</v>
      </c>
    </row>
    <row r="15" spans="2:15" s="11" customFormat="1" ht="15.75" customHeight="1">
      <c r="B15" s="349"/>
      <c r="C15" s="354"/>
      <c r="D15" s="398"/>
      <c r="E15" s="395"/>
      <c r="F15" s="313"/>
      <c r="G15" s="15" t="s">
        <v>148</v>
      </c>
      <c r="H15" s="129"/>
      <c r="I15" s="131">
        <v>0</v>
      </c>
      <c r="J15" s="89">
        <v>0</v>
      </c>
      <c r="K15" s="60">
        <f t="shared" si="0"/>
        <v>0</v>
      </c>
      <c r="L15" s="89">
        <v>0</v>
      </c>
      <c r="M15" s="89">
        <v>0</v>
      </c>
      <c r="N15" s="60">
        <f t="shared" si="1"/>
        <v>0</v>
      </c>
      <c r="O15" s="95"/>
    </row>
    <row r="16" spans="2:15" s="11" customFormat="1" ht="15.75" customHeight="1">
      <c r="B16" s="349"/>
      <c r="C16" s="354"/>
      <c r="D16" s="398"/>
      <c r="E16" s="396"/>
      <c r="F16" s="409"/>
      <c r="G16" s="15" t="s">
        <v>149</v>
      </c>
      <c r="H16" s="129"/>
      <c r="I16" s="131">
        <v>0</v>
      </c>
      <c r="J16" s="89">
        <v>0</v>
      </c>
      <c r="K16" s="60">
        <f t="shared" si="0"/>
        <v>0</v>
      </c>
      <c r="L16" s="89">
        <v>0</v>
      </c>
      <c r="M16" s="89">
        <v>0</v>
      </c>
      <c r="N16" s="60">
        <f t="shared" si="1"/>
        <v>0</v>
      </c>
      <c r="O16" s="95">
        <f>N14+N15-N16</f>
        <v>0</v>
      </c>
    </row>
    <row r="17" spans="2:15" s="11" customFormat="1" ht="15.75" customHeight="1">
      <c r="B17" s="349"/>
      <c r="C17" s="354"/>
      <c r="D17" s="398"/>
      <c r="E17" s="353" t="s">
        <v>187</v>
      </c>
      <c r="F17" s="410" t="s">
        <v>212</v>
      </c>
      <c r="G17" s="15" t="s">
        <v>147</v>
      </c>
      <c r="H17" s="129"/>
      <c r="I17" s="101">
        <v>892293</v>
      </c>
      <c r="J17" s="59">
        <v>186561</v>
      </c>
      <c r="K17" s="60">
        <f t="shared" si="0"/>
        <v>1078854</v>
      </c>
      <c r="L17" s="59">
        <v>883568</v>
      </c>
      <c r="M17" s="59">
        <v>183167</v>
      </c>
      <c r="N17" s="60">
        <f t="shared" si="1"/>
        <v>1066735</v>
      </c>
      <c r="O17" s="95">
        <f>N17-K19</f>
        <v>0</v>
      </c>
    </row>
    <row r="18" spans="2:15" s="11" customFormat="1" ht="15.75" customHeight="1">
      <c r="B18" s="349"/>
      <c r="C18" s="354"/>
      <c r="D18" s="398"/>
      <c r="E18" s="354"/>
      <c r="F18" s="313"/>
      <c r="G18" s="15" t="s">
        <v>148</v>
      </c>
      <c r="H18" s="129"/>
      <c r="I18" s="101">
        <v>-8725</v>
      </c>
      <c r="J18" s="59">
        <v>-3394</v>
      </c>
      <c r="K18" s="60">
        <f t="shared" si="0"/>
        <v>-12119</v>
      </c>
      <c r="L18" s="59">
        <v>21856</v>
      </c>
      <c r="M18" s="59">
        <v>2615</v>
      </c>
      <c r="N18" s="60">
        <f t="shared" si="1"/>
        <v>24471</v>
      </c>
      <c r="O18" s="95"/>
    </row>
    <row r="19" spans="2:15" s="11" customFormat="1" ht="15.75" customHeight="1">
      <c r="B19" s="349"/>
      <c r="C19" s="354"/>
      <c r="D19" s="398"/>
      <c r="E19" s="354"/>
      <c r="F19" s="409"/>
      <c r="G19" s="15" t="s">
        <v>149</v>
      </c>
      <c r="H19" s="129"/>
      <c r="I19" s="101">
        <v>883568</v>
      </c>
      <c r="J19" s="59">
        <v>183167</v>
      </c>
      <c r="K19" s="60">
        <f t="shared" si="0"/>
        <v>1066735</v>
      </c>
      <c r="L19" s="59">
        <v>905424</v>
      </c>
      <c r="M19" s="59">
        <v>185782</v>
      </c>
      <c r="N19" s="60">
        <f t="shared" si="1"/>
        <v>1091206</v>
      </c>
      <c r="O19" s="95">
        <f>N17+N18-N19</f>
        <v>0</v>
      </c>
    </row>
    <row r="20" spans="2:15" s="11" customFormat="1" ht="15.75" customHeight="1">
      <c r="B20" s="349"/>
      <c r="C20" s="354"/>
      <c r="D20" s="398"/>
      <c r="E20" s="354"/>
      <c r="F20" s="410" t="s">
        <v>214</v>
      </c>
      <c r="G20" s="15" t="s">
        <v>147</v>
      </c>
      <c r="H20" s="129"/>
      <c r="I20" s="101">
        <v>393862</v>
      </c>
      <c r="J20" s="59">
        <v>74013</v>
      </c>
      <c r="K20" s="60">
        <f t="shared" si="0"/>
        <v>467875</v>
      </c>
      <c r="L20" s="59">
        <v>394773</v>
      </c>
      <c r="M20" s="59">
        <v>74667</v>
      </c>
      <c r="N20" s="60">
        <f t="shared" si="1"/>
        <v>469440</v>
      </c>
      <c r="O20" s="95">
        <f>N20-K22</f>
        <v>0</v>
      </c>
    </row>
    <row r="21" spans="2:15" s="11" customFormat="1" ht="15.75" customHeight="1">
      <c r="B21" s="349"/>
      <c r="C21" s="354"/>
      <c r="D21" s="398"/>
      <c r="E21" s="354"/>
      <c r="F21" s="313"/>
      <c r="G21" s="15" t="s">
        <v>148</v>
      </c>
      <c r="H21" s="129"/>
      <c r="I21" s="101">
        <v>911</v>
      </c>
      <c r="J21" s="59">
        <v>654</v>
      </c>
      <c r="K21" s="60">
        <f t="shared" si="0"/>
        <v>1565</v>
      </c>
      <c r="L21" s="59">
        <v>392</v>
      </c>
      <c r="M21" s="59">
        <v>-791</v>
      </c>
      <c r="N21" s="60">
        <f t="shared" si="1"/>
        <v>-399</v>
      </c>
      <c r="O21" s="95"/>
    </row>
    <row r="22" spans="2:15" s="11" customFormat="1" ht="15.75" customHeight="1">
      <c r="B22" s="349"/>
      <c r="C22" s="354"/>
      <c r="D22" s="398"/>
      <c r="E22" s="414"/>
      <c r="F22" s="409"/>
      <c r="G22" s="15" t="s">
        <v>149</v>
      </c>
      <c r="H22" s="129"/>
      <c r="I22" s="101">
        <v>394773</v>
      </c>
      <c r="J22" s="59">
        <v>74667</v>
      </c>
      <c r="K22" s="60">
        <f t="shared" si="0"/>
        <v>469440</v>
      </c>
      <c r="L22" s="59">
        <v>395165</v>
      </c>
      <c r="M22" s="59">
        <v>73876</v>
      </c>
      <c r="N22" s="60">
        <f t="shared" si="1"/>
        <v>469041</v>
      </c>
      <c r="O22" s="95">
        <f>N20+N21-N22</f>
        <v>0</v>
      </c>
    </row>
    <row r="23" spans="2:15" s="11" customFormat="1" ht="15.75" customHeight="1">
      <c r="B23" s="349"/>
      <c r="C23" s="354"/>
      <c r="D23" s="398"/>
      <c r="E23" s="411" t="s">
        <v>56</v>
      </c>
      <c r="F23" s="410" t="s">
        <v>212</v>
      </c>
      <c r="G23" s="15" t="s">
        <v>147</v>
      </c>
      <c r="H23" s="129"/>
      <c r="I23" s="101">
        <v>6109228</v>
      </c>
      <c r="J23" s="59">
        <v>978406</v>
      </c>
      <c r="K23" s="60">
        <f t="shared" si="0"/>
        <v>7087634</v>
      </c>
      <c r="L23" s="59">
        <v>6168644</v>
      </c>
      <c r="M23" s="59">
        <v>989192</v>
      </c>
      <c r="N23" s="60">
        <f t="shared" si="1"/>
        <v>7157836</v>
      </c>
      <c r="O23" s="95">
        <f>N23-K25</f>
        <v>0</v>
      </c>
    </row>
    <row r="24" spans="2:15" s="11" customFormat="1" ht="15.75" customHeight="1">
      <c r="B24" s="349"/>
      <c r="C24" s="354"/>
      <c r="D24" s="398"/>
      <c r="E24" s="412"/>
      <c r="F24" s="313"/>
      <c r="G24" s="15" t="s">
        <v>148</v>
      </c>
      <c r="H24" s="129"/>
      <c r="I24" s="101">
        <v>59416</v>
      </c>
      <c r="J24" s="59">
        <v>10786</v>
      </c>
      <c r="K24" s="60">
        <f t="shared" si="0"/>
        <v>70202</v>
      </c>
      <c r="L24" s="59">
        <v>219810</v>
      </c>
      <c r="M24" s="59">
        <v>5624</v>
      </c>
      <c r="N24" s="60">
        <f t="shared" si="1"/>
        <v>225434</v>
      </c>
      <c r="O24" s="95"/>
    </row>
    <row r="25" spans="2:15" s="11" customFormat="1" ht="15.75" customHeight="1">
      <c r="B25" s="349"/>
      <c r="C25" s="354"/>
      <c r="D25" s="398"/>
      <c r="E25" s="412"/>
      <c r="F25" s="409"/>
      <c r="G25" s="15" t="s">
        <v>149</v>
      </c>
      <c r="H25" s="129"/>
      <c r="I25" s="101">
        <v>6168644</v>
      </c>
      <c r="J25" s="59">
        <v>989192</v>
      </c>
      <c r="K25" s="60">
        <f t="shared" si="0"/>
        <v>7157836</v>
      </c>
      <c r="L25" s="59">
        <v>6388454</v>
      </c>
      <c r="M25" s="59">
        <v>994816</v>
      </c>
      <c r="N25" s="60">
        <f t="shared" si="1"/>
        <v>7383270</v>
      </c>
      <c r="O25" s="95">
        <f>N23+N24-N25</f>
        <v>0</v>
      </c>
    </row>
    <row r="26" spans="2:15" s="11" customFormat="1" ht="15.75" customHeight="1">
      <c r="B26" s="349"/>
      <c r="C26" s="354"/>
      <c r="D26" s="398"/>
      <c r="E26" s="412"/>
      <c r="F26" s="410" t="s">
        <v>214</v>
      </c>
      <c r="G26" s="15" t="s">
        <v>147</v>
      </c>
      <c r="H26" s="129"/>
      <c r="I26" s="101">
        <v>84698</v>
      </c>
      <c r="J26" s="59">
        <v>9670</v>
      </c>
      <c r="K26" s="60">
        <f t="shared" si="0"/>
        <v>94368</v>
      </c>
      <c r="L26" s="59">
        <v>85080</v>
      </c>
      <c r="M26" s="59">
        <v>10392</v>
      </c>
      <c r="N26" s="60">
        <f t="shared" si="1"/>
        <v>95472</v>
      </c>
      <c r="O26" s="95">
        <f>N26-K28</f>
        <v>0</v>
      </c>
    </row>
    <row r="27" spans="2:15" s="11" customFormat="1" ht="15.75" customHeight="1">
      <c r="B27" s="349"/>
      <c r="C27" s="354"/>
      <c r="D27" s="398"/>
      <c r="E27" s="412"/>
      <c r="F27" s="313"/>
      <c r="G27" s="15" t="s">
        <v>148</v>
      </c>
      <c r="H27" s="129"/>
      <c r="I27" s="101">
        <v>382</v>
      </c>
      <c r="J27" s="89">
        <v>722</v>
      </c>
      <c r="K27" s="60">
        <f t="shared" si="0"/>
        <v>1104</v>
      </c>
      <c r="L27" s="59">
        <v>1931</v>
      </c>
      <c r="M27" s="89">
        <v>920</v>
      </c>
      <c r="N27" s="60">
        <f t="shared" si="1"/>
        <v>2851</v>
      </c>
      <c r="O27" s="95"/>
    </row>
    <row r="28" spans="2:15" s="11" customFormat="1" ht="15.75" customHeight="1">
      <c r="B28" s="349"/>
      <c r="C28" s="354"/>
      <c r="D28" s="398"/>
      <c r="E28" s="413"/>
      <c r="F28" s="409"/>
      <c r="G28" s="15" t="s">
        <v>149</v>
      </c>
      <c r="H28" s="129"/>
      <c r="I28" s="101">
        <v>85080</v>
      </c>
      <c r="J28" s="59">
        <v>10392</v>
      </c>
      <c r="K28" s="60">
        <f t="shared" si="0"/>
        <v>95472</v>
      </c>
      <c r="L28" s="59">
        <v>87011</v>
      </c>
      <c r="M28" s="59">
        <v>11312</v>
      </c>
      <c r="N28" s="60">
        <f t="shared" si="1"/>
        <v>98323</v>
      </c>
      <c r="O28" s="95">
        <f>N26+N27-N28</f>
        <v>0</v>
      </c>
    </row>
    <row r="29" spans="2:15" s="11" customFormat="1" ht="15.75" customHeight="1">
      <c r="B29" s="349"/>
      <c r="C29" s="354"/>
      <c r="D29" s="398"/>
      <c r="E29" s="394" t="s">
        <v>192</v>
      </c>
      <c r="F29" s="410" t="s">
        <v>212</v>
      </c>
      <c r="G29" s="15" t="s">
        <v>147</v>
      </c>
      <c r="H29" s="133"/>
      <c r="I29" s="119">
        <v>11844682</v>
      </c>
      <c r="J29" s="57">
        <v>1578487</v>
      </c>
      <c r="K29" s="58">
        <f t="shared" si="0"/>
        <v>13423169</v>
      </c>
      <c r="L29" s="57">
        <v>11905036</v>
      </c>
      <c r="M29" s="57">
        <v>1607474</v>
      </c>
      <c r="N29" s="58">
        <f t="shared" si="1"/>
        <v>13512510</v>
      </c>
      <c r="O29" s="95">
        <f>N29-K31</f>
        <v>0</v>
      </c>
    </row>
    <row r="30" spans="2:15" s="11" customFormat="1" ht="15.75" customHeight="1">
      <c r="B30" s="349"/>
      <c r="C30" s="354"/>
      <c r="D30" s="398"/>
      <c r="E30" s="395"/>
      <c r="F30" s="313"/>
      <c r="G30" s="15" t="s">
        <v>148</v>
      </c>
      <c r="H30" s="134"/>
      <c r="I30" s="101">
        <v>60354</v>
      </c>
      <c r="J30" s="59">
        <v>28987</v>
      </c>
      <c r="K30" s="60">
        <f t="shared" si="0"/>
        <v>89341</v>
      </c>
      <c r="L30" s="59">
        <v>-225500</v>
      </c>
      <c r="M30" s="59">
        <v>10446</v>
      </c>
      <c r="N30" s="60">
        <f t="shared" si="1"/>
        <v>-215054</v>
      </c>
      <c r="O30" s="95"/>
    </row>
    <row r="31" spans="2:15" s="11" customFormat="1" ht="15.75" customHeight="1">
      <c r="B31" s="349"/>
      <c r="C31" s="354"/>
      <c r="D31" s="398"/>
      <c r="E31" s="395"/>
      <c r="F31" s="409"/>
      <c r="G31" s="15" t="s">
        <v>149</v>
      </c>
      <c r="H31" s="135"/>
      <c r="I31" s="101">
        <v>11905036</v>
      </c>
      <c r="J31" s="59">
        <v>1607474</v>
      </c>
      <c r="K31" s="60">
        <f t="shared" si="0"/>
        <v>13512510</v>
      </c>
      <c r="L31" s="59">
        <v>11679536</v>
      </c>
      <c r="M31" s="59">
        <v>1617920</v>
      </c>
      <c r="N31" s="60">
        <f t="shared" si="1"/>
        <v>13297456</v>
      </c>
      <c r="O31" s="95">
        <f>N29+N30-N31</f>
        <v>0</v>
      </c>
    </row>
    <row r="32" spans="2:15" s="11" customFormat="1" ht="15.75" customHeight="1">
      <c r="B32" s="349"/>
      <c r="C32" s="354"/>
      <c r="D32" s="398"/>
      <c r="E32" s="395"/>
      <c r="F32" s="410" t="s">
        <v>214</v>
      </c>
      <c r="G32" s="15" t="s">
        <v>147</v>
      </c>
      <c r="H32" s="133"/>
      <c r="I32" s="119">
        <v>1165365</v>
      </c>
      <c r="J32" s="57">
        <v>255203</v>
      </c>
      <c r="K32" s="58">
        <f t="shared" si="0"/>
        <v>1420568</v>
      </c>
      <c r="L32" s="57">
        <v>1148128</v>
      </c>
      <c r="M32" s="57">
        <v>261974</v>
      </c>
      <c r="N32" s="58">
        <f t="shared" si="1"/>
        <v>1410102</v>
      </c>
      <c r="O32" s="95">
        <f>N32-K34</f>
        <v>0</v>
      </c>
    </row>
    <row r="33" spans="2:15" s="11" customFormat="1" ht="15.75" customHeight="1">
      <c r="B33" s="349"/>
      <c r="C33" s="354"/>
      <c r="D33" s="398"/>
      <c r="E33" s="395"/>
      <c r="F33" s="313"/>
      <c r="G33" s="15" t="s">
        <v>148</v>
      </c>
      <c r="H33" s="134"/>
      <c r="I33" s="101">
        <v>-17237</v>
      </c>
      <c r="J33" s="59">
        <v>6771</v>
      </c>
      <c r="K33" s="60">
        <f t="shared" si="0"/>
        <v>-10466</v>
      </c>
      <c r="L33" s="59">
        <v>1503</v>
      </c>
      <c r="M33" s="59">
        <v>840</v>
      </c>
      <c r="N33" s="60">
        <f t="shared" si="1"/>
        <v>2343</v>
      </c>
      <c r="O33" s="95"/>
    </row>
    <row r="34" spans="2:15" s="11" customFormat="1" ht="15.75" customHeight="1">
      <c r="B34" s="349"/>
      <c r="C34" s="354"/>
      <c r="D34" s="398"/>
      <c r="E34" s="396"/>
      <c r="F34" s="409"/>
      <c r="G34" s="15" t="s">
        <v>149</v>
      </c>
      <c r="H34" s="135"/>
      <c r="I34" s="101">
        <v>1148128</v>
      </c>
      <c r="J34" s="59">
        <v>261974</v>
      </c>
      <c r="K34" s="60">
        <f t="shared" si="0"/>
        <v>1410102</v>
      </c>
      <c r="L34" s="59">
        <v>1149631</v>
      </c>
      <c r="M34" s="59">
        <v>262814</v>
      </c>
      <c r="N34" s="60">
        <f t="shared" si="1"/>
        <v>1412445</v>
      </c>
      <c r="O34" s="95">
        <f>N32+N33-N34</f>
        <v>0</v>
      </c>
    </row>
    <row r="35" spans="2:15" s="11" customFormat="1" ht="15.75" customHeight="1">
      <c r="B35" s="349"/>
      <c r="C35" s="354"/>
      <c r="D35" s="372" t="s">
        <v>151</v>
      </c>
      <c r="E35" s="373"/>
      <c r="F35" s="410" t="s">
        <v>212</v>
      </c>
      <c r="G35" s="15" t="s">
        <v>224</v>
      </c>
      <c r="H35" s="136"/>
      <c r="I35" s="119">
        <v>13286</v>
      </c>
      <c r="J35" s="57">
        <v>33196</v>
      </c>
      <c r="K35" s="58">
        <f t="shared" si="0"/>
        <v>46482</v>
      </c>
      <c r="L35" s="57">
        <v>13286</v>
      </c>
      <c r="M35" s="57">
        <v>33196</v>
      </c>
      <c r="N35" s="58">
        <f t="shared" si="1"/>
        <v>46482</v>
      </c>
      <c r="O35" s="95">
        <f>N35-K37</f>
        <v>0</v>
      </c>
    </row>
    <row r="36" spans="2:15" s="11" customFormat="1" ht="15.75" customHeight="1">
      <c r="B36" s="349"/>
      <c r="C36" s="354"/>
      <c r="D36" s="374"/>
      <c r="E36" s="375"/>
      <c r="F36" s="313"/>
      <c r="G36" s="15" t="s">
        <v>225</v>
      </c>
      <c r="H36" s="137"/>
      <c r="I36" s="131">
        <v>0</v>
      </c>
      <c r="J36" s="89">
        <v>0</v>
      </c>
      <c r="K36" s="58">
        <f t="shared" si="0"/>
        <v>0</v>
      </c>
      <c r="L36" s="89">
        <v>0</v>
      </c>
      <c r="M36" s="89">
        <v>0</v>
      </c>
      <c r="N36" s="58">
        <f t="shared" si="1"/>
        <v>0</v>
      </c>
      <c r="O36" s="95"/>
    </row>
    <row r="37" spans="2:15" s="11" customFormat="1" ht="15.75" customHeight="1">
      <c r="B37" s="349"/>
      <c r="C37" s="354"/>
      <c r="D37" s="374"/>
      <c r="E37" s="375"/>
      <c r="F37" s="409"/>
      <c r="G37" s="15" t="s">
        <v>226</v>
      </c>
      <c r="H37" s="137"/>
      <c r="I37" s="101">
        <v>13286</v>
      </c>
      <c r="J37" s="59">
        <v>33196</v>
      </c>
      <c r="K37" s="58">
        <f t="shared" si="0"/>
        <v>46482</v>
      </c>
      <c r="L37" s="59">
        <v>13286</v>
      </c>
      <c r="M37" s="59">
        <v>33196</v>
      </c>
      <c r="N37" s="58">
        <f t="shared" si="1"/>
        <v>46482</v>
      </c>
      <c r="O37" s="95">
        <f>N35+N36-N37</f>
        <v>0</v>
      </c>
    </row>
    <row r="38" spans="2:15" s="11" customFormat="1" ht="15.75" customHeight="1">
      <c r="B38" s="349"/>
      <c r="C38" s="354"/>
      <c r="D38" s="374"/>
      <c r="E38" s="375"/>
      <c r="F38" s="410" t="s">
        <v>214</v>
      </c>
      <c r="G38" s="15" t="s">
        <v>147</v>
      </c>
      <c r="H38" s="137"/>
      <c r="I38" s="131">
        <v>0</v>
      </c>
      <c r="J38" s="89">
        <v>0</v>
      </c>
      <c r="K38" s="58">
        <f t="shared" si="0"/>
        <v>0</v>
      </c>
      <c r="L38" s="89">
        <v>0</v>
      </c>
      <c r="M38" s="89">
        <v>0</v>
      </c>
      <c r="N38" s="58">
        <f t="shared" si="1"/>
        <v>0</v>
      </c>
      <c r="O38" s="95">
        <f>N38-K40</f>
        <v>0</v>
      </c>
    </row>
    <row r="39" spans="2:15" s="11" customFormat="1" ht="15.75" customHeight="1">
      <c r="B39" s="349"/>
      <c r="C39" s="354"/>
      <c r="D39" s="374"/>
      <c r="E39" s="375"/>
      <c r="F39" s="313"/>
      <c r="G39" s="15" t="s">
        <v>148</v>
      </c>
      <c r="H39" s="137"/>
      <c r="I39" s="131">
        <v>0</v>
      </c>
      <c r="J39" s="89">
        <v>0</v>
      </c>
      <c r="K39" s="58">
        <f t="shared" si="0"/>
        <v>0</v>
      </c>
      <c r="L39" s="89">
        <v>0</v>
      </c>
      <c r="M39" s="89">
        <v>0</v>
      </c>
      <c r="N39" s="58">
        <f t="shared" si="1"/>
        <v>0</v>
      </c>
      <c r="O39" s="95"/>
    </row>
    <row r="40" spans="2:15" s="11" customFormat="1" ht="15.75" customHeight="1">
      <c r="B40" s="349"/>
      <c r="C40" s="354"/>
      <c r="D40" s="376"/>
      <c r="E40" s="377"/>
      <c r="F40" s="409"/>
      <c r="G40" s="15" t="s">
        <v>149</v>
      </c>
      <c r="H40" s="137"/>
      <c r="I40" s="131">
        <v>0</v>
      </c>
      <c r="J40" s="89">
        <v>0</v>
      </c>
      <c r="K40" s="58">
        <f t="shared" si="0"/>
        <v>0</v>
      </c>
      <c r="L40" s="89">
        <v>0</v>
      </c>
      <c r="M40" s="89">
        <v>0</v>
      </c>
      <c r="N40" s="58">
        <f t="shared" si="1"/>
        <v>0</v>
      </c>
      <c r="O40" s="95">
        <f>N38+N39-N40</f>
        <v>0</v>
      </c>
    </row>
    <row r="41" spans="2:15" s="11" customFormat="1" ht="15.75" customHeight="1">
      <c r="B41" s="349"/>
      <c r="C41" s="354"/>
      <c r="D41" s="372" t="s">
        <v>23</v>
      </c>
      <c r="E41" s="373"/>
      <c r="F41" s="410" t="s">
        <v>212</v>
      </c>
      <c r="G41" s="15" t="s">
        <v>147</v>
      </c>
      <c r="H41" s="137"/>
      <c r="I41" s="101">
        <v>270073</v>
      </c>
      <c r="J41" s="59">
        <v>44214</v>
      </c>
      <c r="K41" s="60">
        <f t="shared" si="0"/>
        <v>314287</v>
      </c>
      <c r="L41" s="59">
        <v>269209</v>
      </c>
      <c r="M41" s="59">
        <v>44214</v>
      </c>
      <c r="N41" s="60">
        <f t="shared" si="1"/>
        <v>313423</v>
      </c>
      <c r="O41" s="95">
        <f>N41-K43</f>
        <v>0</v>
      </c>
    </row>
    <row r="42" spans="2:15" s="11" customFormat="1" ht="15.75" customHeight="1">
      <c r="B42" s="349"/>
      <c r="C42" s="354"/>
      <c r="D42" s="374"/>
      <c r="E42" s="375"/>
      <c r="F42" s="313"/>
      <c r="G42" s="15" t="s">
        <v>148</v>
      </c>
      <c r="H42" s="137"/>
      <c r="I42" s="101">
        <v>-864</v>
      </c>
      <c r="J42" s="59">
        <v>0</v>
      </c>
      <c r="K42" s="60">
        <f t="shared" si="0"/>
        <v>-864</v>
      </c>
      <c r="L42" s="59">
        <v>-17142</v>
      </c>
      <c r="M42" s="59">
        <v>0</v>
      </c>
      <c r="N42" s="60">
        <f t="shared" si="1"/>
        <v>-17142</v>
      </c>
      <c r="O42" s="95"/>
    </row>
    <row r="43" spans="2:15" s="11" customFormat="1" ht="15.75" customHeight="1">
      <c r="B43" s="349"/>
      <c r="C43" s="354"/>
      <c r="D43" s="374"/>
      <c r="E43" s="375"/>
      <c r="F43" s="409"/>
      <c r="G43" s="15" t="s">
        <v>149</v>
      </c>
      <c r="H43" s="137"/>
      <c r="I43" s="101">
        <v>269209</v>
      </c>
      <c r="J43" s="59">
        <v>44214</v>
      </c>
      <c r="K43" s="60">
        <f t="shared" si="0"/>
        <v>313423</v>
      </c>
      <c r="L43" s="59">
        <v>252067</v>
      </c>
      <c r="M43" s="59">
        <v>44214</v>
      </c>
      <c r="N43" s="60">
        <f t="shared" si="1"/>
        <v>296281</v>
      </c>
      <c r="O43" s="95">
        <f>N41+N42-N43</f>
        <v>0</v>
      </c>
    </row>
    <row r="44" spans="2:15" s="11" customFormat="1" ht="15.75" customHeight="1">
      <c r="B44" s="349"/>
      <c r="C44" s="354"/>
      <c r="D44" s="374"/>
      <c r="E44" s="375"/>
      <c r="F44" s="410" t="s">
        <v>214</v>
      </c>
      <c r="G44" s="15" t="s">
        <v>147</v>
      </c>
      <c r="H44" s="137"/>
      <c r="I44" s="101">
        <v>275</v>
      </c>
      <c r="J44" s="59">
        <v>5942</v>
      </c>
      <c r="K44" s="60">
        <f t="shared" si="0"/>
        <v>6217</v>
      </c>
      <c r="L44" s="59">
        <v>275</v>
      </c>
      <c r="M44" s="59">
        <v>5942</v>
      </c>
      <c r="N44" s="60">
        <f t="shared" si="1"/>
        <v>6217</v>
      </c>
      <c r="O44" s="95">
        <f>N44-K46</f>
        <v>0</v>
      </c>
    </row>
    <row r="45" spans="2:15" s="11" customFormat="1" ht="15.75" customHeight="1">
      <c r="B45" s="349"/>
      <c r="C45" s="354"/>
      <c r="D45" s="374"/>
      <c r="E45" s="375"/>
      <c r="F45" s="313"/>
      <c r="G45" s="15" t="s">
        <v>148</v>
      </c>
      <c r="H45" s="137"/>
      <c r="I45" s="131">
        <v>0</v>
      </c>
      <c r="J45" s="89">
        <v>0</v>
      </c>
      <c r="K45" s="60">
        <f t="shared" si="0"/>
        <v>0</v>
      </c>
      <c r="L45" s="89">
        <v>0</v>
      </c>
      <c r="M45" s="89">
        <v>0</v>
      </c>
      <c r="N45" s="60">
        <f t="shared" si="1"/>
        <v>0</v>
      </c>
      <c r="O45" s="95"/>
    </row>
    <row r="46" spans="2:15" s="11" customFormat="1" ht="15.75" customHeight="1">
      <c r="B46" s="349"/>
      <c r="C46" s="354"/>
      <c r="D46" s="376"/>
      <c r="E46" s="377"/>
      <c r="F46" s="409"/>
      <c r="G46" s="15" t="s">
        <v>149</v>
      </c>
      <c r="H46" s="137"/>
      <c r="I46" s="101">
        <v>275</v>
      </c>
      <c r="J46" s="59">
        <v>5942</v>
      </c>
      <c r="K46" s="60">
        <f t="shared" si="0"/>
        <v>6217</v>
      </c>
      <c r="L46" s="59">
        <v>275</v>
      </c>
      <c r="M46" s="59">
        <v>5942</v>
      </c>
      <c r="N46" s="60">
        <f t="shared" si="1"/>
        <v>6217</v>
      </c>
      <c r="O46" s="95">
        <f>N44+N45-N46</f>
        <v>0</v>
      </c>
    </row>
    <row r="47" spans="2:15" s="11" customFormat="1" ht="15.75" customHeight="1">
      <c r="B47" s="349"/>
      <c r="C47" s="354"/>
      <c r="D47" s="372" t="s">
        <v>131</v>
      </c>
      <c r="E47" s="373"/>
      <c r="F47" s="410" t="s">
        <v>212</v>
      </c>
      <c r="G47" s="15" t="s">
        <v>147</v>
      </c>
      <c r="H47" s="137"/>
      <c r="I47" s="101">
        <v>25130638</v>
      </c>
      <c r="J47" s="59">
        <v>3967954</v>
      </c>
      <c r="K47" s="60">
        <f t="shared" si="0"/>
        <v>29098592</v>
      </c>
      <c r="L47" s="59">
        <v>25169334</v>
      </c>
      <c r="M47" s="59">
        <v>3897267</v>
      </c>
      <c r="N47" s="60">
        <f t="shared" si="1"/>
        <v>29066601</v>
      </c>
      <c r="O47" s="95">
        <f>N47-K49</f>
        <v>0</v>
      </c>
    </row>
    <row r="48" spans="2:15" s="11" customFormat="1" ht="15.75" customHeight="1">
      <c r="B48" s="349"/>
      <c r="C48" s="354"/>
      <c r="D48" s="374"/>
      <c r="E48" s="375"/>
      <c r="F48" s="313"/>
      <c r="G48" s="15" t="s">
        <v>148</v>
      </c>
      <c r="H48" s="137"/>
      <c r="I48" s="101">
        <v>38696</v>
      </c>
      <c r="J48" s="59">
        <v>-70687</v>
      </c>
      <c r="K48" s="60">
        <f t="shared" si="0"/>
        <v>-31991</v>
      </c>
      <c r="L48" s="59">
        <v>-41964</v>
      </c>
      <c r="M48" s="59">
        <v>7466</v>
      </c>
      <c r="N48" s="60">
        <f t="shared" si="1"/>
        <v>-34498</v>
      </c>
      <c r="O48" s="95"/>
    </row>
    <row r="49" spans="2:15" s="11" customFormat="1" ht="15.75" customHeight="1">
      <c r="B49" s="349"/>
      <c r="C49" s="354"/>
      <c r="D49" s="374"/>
      <c r="E49" s="375"/>
      <c r="F49" s="409"/>
      <c r="G49" s="15" t="s">
        <v>149</v>
      </c>
      <c r="H49" s="137"/>
      <c r="I49" s="101">
        <v>25169334</v>
      </c>
      <c r="J49" s="59">
        <v>3897267</v>
      </c>
      <c r="K49" s="60">
        <f t="shared" si="0"/>
        <v>29066601</v>
      </c>
      <c r="L49" s="59">
        <v>25127370</v>
      </c>
      <c r="M49" s="59">
        <v>3904733</v>
      </c>
      <c r="N49" s="60">
        <f t="shared" si="1"/>
        <v>29032103</v>
      </c>
      <c r="O49" s="95">
        <f>N47+N48-N49</f>
        <v>0</v>
      </c>
    </row>
    <row r="50" spans="2:15" s="11" customFormat="1" ht="15.75" customHeight="1">
      <c r="B50" s="349"/>
      <c r="C50" s="354"/>
      <c r="D50" s="374"/>
      <c r="E50" s="375"/>
      <c r="F50" s="410" t="s">
        <v>214</v>
      </c>
      <c r="G50" s="15" t="s">
        <v>147</v>
      </c>
      <c r="H50" s="137"/>
      <c r="I50" s="101">
        <v>3399292</v>
      </c>
      <c r="J50" s="59">
        <v>653429</v>
      </c>
      <c r="K50" s="60">
        <f t="shared" si="0"/>
        <v>4052721</v>
      </c>
      <c r="L50" s="59">
        <v>3359224</v>
      </c>
      <c r="M50" s="59">
        <v>657503</v>
      </c>
      <c r="N50" s="60">
        <f t="shared" si="1"/>
        <v>4016727</v>
      </c>
      <c r="O50" s="95">
        <f>N50-K52</f>
        <v>0</v>
      </c>
    </row>
    <row r="51" spans="2:15" s="11" customFormat="1" ht="15.75" customHeight="1">
      <c r="B51" s="349"/>
      <c r="C51" s="354"/>
      <c r="D51" s="374"/>
      <c r="E51" s="375"/>
      <c r="F51" s="313"/>
      <c r="G51" s="15" t="s">
        <v>148</v>
      </c>
      <c r="H51" s="137"/>
      <c r="I51" s="101">
        <v>-40068</v>
      </c>
      <c r="J51" s="59">
        <v>4074</v>
      </c>
      <c r="K51" s="60">
        <f t="shared" si="0"/>
        <v>-35994</v>
      </c>
      <c r="L51" s="59">
        <v>-8729</v>
      </c>
      <c r="M51" s="59">
        <v>644</v>
      </c>
      <c r="N51" s="60">
        <f t="shared" si="1"/>
        <v>-8085</v>
      </c>
      <c r="O51" s="95"/>
    </row>
    <row r="52" spans="2:15" s="11" customFormat="1" ht="15.75" customHeight="1" thickBot="1">
      <c r="B52" s="349"/>
      <c r="C52" s="414"/>
      <c r="D52" s="376"/>
      <c r="E52" s="377"/>
      <c r="F52" s="409"/>
      <c r="G52" s="15" t="s">
        <v>149</v>
      </c>
      <c r="H52" s="137"/>
      <c r="I52" s="126">
        <v>3359224</v>
      </c>
      <c r="J52" s="90">
        <v>657503</v>
      </c>
      <c r="K52" s="91">
        <f t="shared" si="0"/>
        <v>4016727</v>
      </c>
      <c r="L52" s="90">
        <v>3350495</v>
      </c>
      <c r="M52" s="90">
        <v>658147</v>
      </c>
      <c r="N52" s="91">
        <f t="shared" si="1"/>
        <v>4008642</v>
      </c>
      <c r="O52" s="95">
        <f>N50+N51-N52</f>
        <v>0</v>
      </c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</sheetData>
  <sheetProtection/>
  <mergeCells count="30"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D35:E4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9"/>
  <sheetViews>
    <sheetView view="pageBreakPreview" zoomScaleNormal="75" zoomScaleSheetLayoutView="100" zoomScalePageLayoutView="0" workbookViewId="0" topLeftCell="A1">
      <selection activeCell="L59" sqref="L59:M64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152</v>
      </c>
    </row>
    <row r="2" ht="12.75" thickBot="1"/>
    <row r="3" spans="2:14" ht="15" customHeight="1">
      <c r="B3" s="278" t="s">
        <v>144</v>
      </c>
      <c r="C3" s="279"/>
      <c r="D3" s="279"/>
      <c r="E3" s="279"/>
      <c r="F3" s="279"/>
      <c r="G3" s="279"/>
      <c r="H3" s="279"/>
      <c r="I3" s="227" t="s">
        <v>244</v>
      </c>
      <c r="J3" s="228"/>
      <c r="K3" s="229"/>
      <c r="L3" s="262" t="s">
        <v>256</v>
      </c>
      <c r="M3" s="228"/>
      <c r="N3" s="229"/>
    </row>
    <row r="4" spans="2:14" ht="15" customHeight="1" thickBot="1">
      <c r="B4" s="281"/>
      <c r="C4" s="282"/>
      <c r="D4" s="282"/>
      <c r="E4" s="282"/>
      <c r="F4" s="282"/>
      <c r="G4" s="282"/>
      <c r="H4" s="282"/>
      <c r="I4" s="51" t="s">
        <v>127</v>
      </c>
      <c r="J4" s="50" t="s">
        <v>59</v>
      </c>
      <c r="K4" s="52" t="s">
        <v>60</v>
      </c>
      <c r="L4" s="50" t="s">
        <v>127</v>
      </c>
      <c r="M4" s="50" t="s">
        <v>59</v>
      </c>
      <c r="N4" s="52" t="s">
        <v>60</v>
      </c>
    </row>
    <row r="5" spans="2:15" ht="15" customHeight="1">
      <c r="B5" s="236" t="s">
        <v>216</v>
      </c>
      <c r="C5" s="354" t="s">
        <v>183</v>
      </c>
      <c r="D5" s="419" t="s">
        <v>25</v>
      </c>
      <c r="E5" s="420"/>
      <c r="F5" s="313" t="s">
        <v>212</v>
      </c>
      <c r="G5" s="31" t="s">
        <v>147</v>
      </c>
      <c r="H5" s="138"/>
      <c r="I5" s="119">
        <v>967292</v>
      </c>
      <c r="J5" s="57">
        <v>177751</v>
      </c>
      <c r="K5" s="58">
        <f>SUM(I5:J5)</f>
        <v>1145043</v>
      </c>
      <c r="L5" s="57">
        <v>999231</v>
      </c>
      <c r="M5" s="57">
        <v>181999</v>
      </c>
      <c r="N5" s="58">
        <f>SUM(L5:M5)</f>
        <v>1181230</v>
      </c>
      <c r="O5" s="95">
        <f>N5-K7</f>
        <v>0</v>
      </c>
    </row>
    <row r="6" spans="2:15" ht="15" customHeight="1">
      <c r="B6" s="236"/>
      <c r="C6" s="354"/>
      <c r="D6" s="419"/>
      <c r="E6" s="420"/>
      <c r="F6" s="313"/>
      <c r="G6" s="15" t="s">
        <v>148</v>
      </c>
      <c r="H6" s="129"/>
      <c r="I6" s="101">
        <v>31939</v>
      </c>
      <c r="J6" s="59">
        <v>4248</v>
      </c>
      <c r="K6" s="60">
        <f aca="true" t="shared" si="0" ref="K6:K64">SUM(I6:J6)</f>
        <v>36187</v>
      </c>
      <c r="L6" s="59">
        <v>-34006</v>
      </c>
      <c r="M6" s="59">
        <v>695</v>
      </c>
      <c r="N6" s="60">
        <f aca="true" t="shared" si="1" ref="N6:N64">SUM(L6:M6)</f>
        <v>-33311</v>
      </c>
      <c r="O6" s="95"/>
    </row>
    <row r="7" spans="2:15" ht="15" customHeight="1">
      <c r="B7" s="236"/>
      <c r="C7" s="354"/>
      <c r="D7" s="419"/>
      <c r="E7" s="420"/>
      <c r="F7" s="409"/>
      <c r="G7" s="15" t="s">
        <v>149</v>
      </c>
      <c r="H7" s="129"/>
      <c r="I7" s="101">
        <v>999231</v>
      </c>
      <c r="J7" s="59">
        <v>181999</v>
      </c>
      <c r="K7" s="60">
        <f t="shared" si="0"/>
        <v>1181230</v>
      </c>
      <c r="L7" s="59">
        <v>965225</v>
      </c>
      <c r="M7" s="59">
        <v>182694</v>
      </c>
      <c r="N7" s="60">
        <f t="shared" si="1"/>
        <v>1147919</v>
      </c>
      <c r="O7" s="95">
        <f>N5+N6-N7</f>
        <v>0</v>
      </c>
    </row>
    <row r="8" spans="2:15" ht="15" customHeight="1">
      <c r="B8" s="236"/>
      <c r="C8" s="354"/>
      <c r="D8" s="419"/>
      <c r="E8" s="420"/>
      <c r="F8" s="410" t="s">
        <v>214</v>
      </c>
      <c r="G8" s="15" t="s">
        <v>147</v>
      </c>
      <c r="H8" s="139"/>
      <c r="I8" s="119">
        <v>78175</v>
      </c>
      <c r="J8" s="57">
        <v>7749</v>
      </c>
      <c r="K8" s="58">
        <f t="shared" si="0"/>
        <v>85924</v>
      </c>
      <c r="L8" s="57">
        <v>80808</v>
      </c>
      <c r="M8" s="57">
        <v>7772</v>
      </c>
      <c r="N8" s="58">
        <f t="shared" si="1"/>
        <v>88580</v>
      </c>
      <c r="O8" s="95">
        <f>N8-K10</f>
        <v>0</v>
      </c>
    </row>
    <row r="9" spans="2:15" ht="15" customHeight="1">
      <c r="B9" s="236"/>
      <c r="C9" s="354"/>
      <c r="D9" s="419"/>
      <c r="E9" s="420"/>
      <c r="F9" s="313"/>
      <c r="G9" s="15" t="s">
        <v>148</v>
      </c>
      <c r="H9" s="129"/>
      <c r="I9" s="101">
        <v>2633</v>
      </c>
      <c r="J9" s="59">
        <v>23</v>
      </c>
      <c r="K9" s="60">
        <f t="shared" si="0"/>
        <v>2656</v>
      </c>
      <c r="L9" s="59">
        <v>12122</v>
      </c>
      <c r="M9" s="59">
        <v>392</v>
      </c>
      <c r="N9" s="60">
        <f t="shared" si="1"/>
        <v>12514</v>
      </c>
      <c r="O9" s="95"/>
    </row>
    <row r="10" spans="2:15" ht="15" customHeight="1">
      <c r="B10" s="236"/>
      <c r="C10" s="354"/>
      <c r="D10" s="421"/>
      <c r="E10" s="422"/>
      <c r="F10" s="409"/>
      <c r="G10" s="15" t="s">
        <v>149</v>
      </c>
      <c r="H10" s="129"/>
      <c r="I10" s="101">
        <v>80808</v>
      </c>
      <c r="J10" s="59">
        <v>7772</v>
      </c>
      <c r="K10" s="60">
        <f t="shared" si="0"/>
        <v>88580</v>
      </c>
      <c r="L10" s="59">
        <v>92930</v>
      </c>
      <c r="M10" s="59">
        <v>8164</v>
      </c>
      <c r="N10" s="60">
        <f t="shared" si="1"/>
        <v>101094</v>
      </c>
      <c r="O10" s="95">
        <f>N8+N9-N10</f>
        <v>0</v>
      </c>
    </row>
    <row r="11" spans="2:15" ht="15" customHeight="1">
      <c r="B11" s="236"/>
      <c r="C11" s="354"/>
      <c r="D11" s="417" t="s">
        <v>153</v>
      </c>
      <c r="E11" s="418"/>
      <c r="F11" s="410" t="s">
        <v>212</v>
      </c>
      <c r="G11" s="15" t="s">
        <v>224</v>
      </c>
      <c r="H11" s="129"/>
      <c r="I11" s="101">
        <v>129985</v>
      </c>
      <c r="J11" s="59">
        <v>104765</v>
      </c>
      <c r="K11" s="60">
        <f t="shared" si="0"/>
        <v>234750</v>
      </c>
      <c r="L11" s="59">
        <v>124432</v>
      </c>
      <c r="M11" s="59">
        <v>107309</v>
      </c>
      <c r="N11" s="60">
        <f t="shared" si="1"/>
        <v>231741</v>
      </c>
      <c r="O11" s="95">
        <f>N11-K13</f>
        <v>0</v>
      </c>
    </row>
    <row r="12" spans="2:15" ht="15" customHeight="1">
      <c r="B12" s="236"/>
      <c r="C12" s="354"/>
      <c r="D12" s="419"/>
      <c r="E12" s="420"/>
      <c r="F12" s="313"/>
      <c r="G12" s="15" t="s">
        <v>225</v>
      </c>
      <c r="H12" s="129"/>
      <c r="I12" s="101">
        <v>-5553</v>
      </c>
      <c r="J12" s="59">
        <v>2544</v>
      </c>
      <c r="K12" s="60">
        <f t="shared" si="0"/>
        <v>-3009</v>
      </c>
      <c r="L12" s="59">
        <v>125865</v>
      </c>
      <c r="M12" s="59">
        <v>-7007</v>
      </c>
      <c r="N12" s="60">
        <f t="shared" si="1"/>
        <v>118858</v>
      </c>
      <c r="O12" s="95"/>
    </row>
    <row r="13" spans="2:15" ht="15" customHeight="1">
      <c r="B13" s="236"/>
      <c r="C13" s="354"/>
      <c r="D13" s="419"/>
      <c r="E13" s="420"/>
      <c r="F13" s="409"/>
      <c r="G13" s="15" t="s">
        <v>226</v>
      </c>
      <c r="H13" s="129"/>
      <c r="I13" s="101">
        <v>124432</v>
      </c>
      <c r="J13" s="59">
        <v>107309</v>
      </c>
      <c r="K13" s="60">
        <f t="shared" si="0"/>
        <v>231741</v>
      </c>
      <c r="L13" s="59">
        <v>250297</v>
      </c>
      <c r="M13" s="59">
        <v>100302</v>
      </c>
      <c r="N13" s="60">
        <f t="shared" si="1"/>
        <v>350599</v>
      </c>
      <c r="O13" s="95">
        <f>N11+N12-N13</f>
        <v>0</v>
      </c>
    </row>
    <row r="14" spans="2:15" ht="15" customHeight="1">
      <c r="B14" s="236"/>
      <c r="C14" s="423"/>
      <c r="D14" s="419"/>
      <c r="E14" s="420"/>
      <c r="F14" s="410" t="s">
        <v>214</v>
      </c>
      <c r="G14" s="15" t="s">
        <v>224</v>
      </c>
      <c r="H14" s="129"/>
      <c r="I14" s="101">
        <v>431</v>
      </c>
      <c r="J14" s="89">
        <v>0</v>
      </c>
      <c r="K14" s="60">
        <f t="shared" si="0"/>
        <v>431</v>
      </c>
      <c r="L14" s="59">
        <v>470</v>
      </c>
      <c r="M14" s="89">
        <v>0</v>
      </c>
      <c r="N14" s="60">
        <f t="shared" si="1"/>
        <v>470</v>
      </c>
      <c r="O14" s="95">
        <f>N14-K16</f>
        <v>0</v>
      </c>
    </row>
    <row r="15" spans="2:15" ht="15" customHeight="1">
      <c r="B15" s="236"/>
      <c r="C15" s="423"/>
      <c r="D15" s="419"/>
      <c r="E15" s="420"/>
      <c r="F15" s="313"/>
      <c r="G15" s="15" t="s">
        <v>225</v>
      </c>
      <c r="H15" s="129"/>
      <c r="I15" s="101">
        <v>39</v>
      </c>
      <c r="J15" s="89">
        <v>0</v>
      </c>
      <c r="K15" s="60">
        <f t="shared" si="0"/>
        <v>39</v>
      </c>
      <c r="L15" s="59">
        <v>0</v>
      </c>
      <c r="M15" s="89">
        <v>0</v>
      </c>
      <c r="N15" s="60">
        <f t="shared" si="1"/>
        <v>0</v>
      </c>
      <c r="O15" s="95"/>
    </row>
    <row r="16" spans="2:15" ht="15" customHeight="1">
      <c r="B16" s="236"/>
      <c r="C16" s="423"/>
      <c r="D16" s="421"/>
      <c r="E16" s="422"/>
      <c r="F16" s="409"/>
      <c r="G16" s="15" t="s">
        <v>226</v>
      </c>
      <c r="H16" s="129"/>
      <c r="I16" s="101">
        <v>470</v>
      </c>
      <c r="J16" s="89">
        <v>0</v>
      </c>
      <c r="K16" s="60">
        <f t="shared" si="0"/>
        <v>470</v>
      </c>
      <c r="L16" s="59">
        <v>470</v>
      </c>
      <c r="M16" s="89">
        <v>0</v>
      </c>
      <c r="N16" s="60">
        <f t="shared" si="1"/>
        <v>470</v>
      </c>
      <c r="O16" s="95">
        <f>N14+N15-N16</f>
        <v>0</v>
      </c>
    </row>
    <row r="17" spans="2:15" ht="15" customHeight="1">
      <c r="B17" s="236"/>
      <c r="C17" s="423"/>
      <c r="D17" s="417" t="s">
        <v>69</v>
      </c>
      <c r="E17" s="418"/>
      <c r="F17" s="410" t="s">
        <v>212</v>
      </c>
      <c r="G17" s="15" t="s">
        <v>224</v>
      </c>
      <c r="H17" s="129"/>
      <c r="I17" s="101">
        <v>9939734</v>
      </c>
      <c r="J17" s="59">
        <v>9026660</v>
      </c>
      <c r="K17" s="60">
        <f t="shared" si="0"/>
        <v>18966394</v>
      </c>
      <c r="L17" s="59">
        <v>9998613</v>
      </c>
      <c r="M17" s="59">
        <v>8962633</v>
      </c>
      <c r="N17" s="60">
        <f t="shared" si="1"/>
        <v>18961246</v>
      </c>
      <c r="O17" s="95">
        <f>N17-K19</f>
        <v>0</v>
      </c>
    </row>
    <row r="18" spans="2:15" ht="15" customHeight="1">
      <c r="B18" s="236"/>
      <c r="C18" s="423"/>
      <c r="D18" s="419"/>
      <c r="E18" s="420"/>
      <c r="F18" s="313"/>
      <c r="G18" s="15" t="s">
        <v>225</v>
      </c>
      <c r="H18" s="129"/>
      <c r="I18" s="101">
        <v>58879</v>
      </c>
      <c r="J18" s="59">
        <v>-64027</v>
      </c>
      <c r="K18" s="60">
        <f t="shared" si="0"/>
        <v>-5148</v>
      </c>
      <c r="L18" s="59">
        <v>-758425</v>
      </c>
      <c r="M18" s="59">
        <v>683</v>
      </c>
      <c r="N18" s="60">
        <f t="shared" si="1"/>
        <v>-757742</v>
      </c>
      <c r="O18" s="95"/>
    </row>
    <row r="19" spans="2:15" ht="15" customHeight="1">
      <c r="B19" s="236"/>
      <c r="C19" s="423"/>
      <c r="D19" s="419"/>
      <c r="E19" s="420"/>
      <c r="F19" s="409"/>
      <c r="G19" s="15" t="s">
        <v>226</v>
      </c>
      <c r="H19" s="129"/>
      <c r="I19" s="101">
        <v>9998613</v>
      </c>
      <c r="J19" s="59">
        <v>8962633</v>
      </c>
      <c r="K19" s="60">
        <f t="shared" si="0"/>
        <v>18961246</v>
      </c>
      <c r="L19" s="59">
        <v>9240188</v>
      </c>
      <c r="M19" s="59">
        <v>8963316</v>
      </c>
      <c r="N19" s="60">
        <f t="shared" si="1"/>
        <v>18203504</v>
      </c>
      <c r="O19" s="95">
        <f>N17+N18-N19</f>
        <v>0</v>
      </c>
    </row>
    <row r="20" spans="2:15" ht="15" customHeight="1">
      <c r="B20" s="236"/>
      <c r="C20" s="423"/>
      <c r="D20" s="419"/>
      <c r="E20" s="420"/>
      <c r="F20" s="410" t="s">
        <v>214</v>
      </c>
      <c r="G20" s="15" t="s">
        <v>224</v>
      </c>
      <c r="H20" s="129"/>
      <c r="I20" s="101">
        <v>19</v>
      </c>
      <c r="J20" s="89">
        <v>0</v>
      </c>
      <c r="K20" s="60">
        <f t="shared" si="0"/>
        <v>19</v>
      </c>
      <c r="L20" s="59">
        <v>19</v>
      </c>
      <c r="M20" s="89">
        <v>0</v>
      </c>
      <c r="N20" s="60">
        <f t="shared" si="1"/>
        <v>19</v>
      </c>
      <c r="O20" s="95">
        <f>N20-K22</f>
        <v>0</v>
      </c>
    </row>
    <row r="21" spans="2:15" ht="15" customHeight="1">
      <c r="B21" s="236"/>
      <c r="C21" s="423"/>
      <c r="D21" s="419"/>
      <c r="E21" s="420"/>
      <c r="F21" s="313"/>
      <c r="G21" s="15" t="s">
        <v>225</v>
      </c>
      <c r="H21" s="129"/>
      <c r="I21" s="101">
        <v>0</v>
      </c>
      <c r="J21" s="89">
        <v>0</v>
      </c>
      <c r="K21" s="60">
        <f t="shared" si="0"/>
        <v>0</v>
      </c>
      <c r="L21" s="59">
        <v>0</v>
      </c>
      <c r="M21" s="89">
        <v>0</v>
      </c>
      <c r="N21" s="60">
        <f t="shared" si="1"/>
        <v>0</v>
      </c>
      <c r="O21" s="95"/>
    </row>
    <row r="22" spans="2:15" ht="15" customHeight="1">
      <c r="B22" s="236"/>
      <c r="C22" s="423"/>
      <c r="D22" s="421"/>
      <c r="E22" s="422"/>
      <c r="F22" s="409"/>
      <c r="G22" s="15" t="s">
        <v>226</v>
      </c>
      <c r="H22" s="129"/>
      <c r="I22" s="101">
        <v>19</v>
      </c>
      <c r="J22" s="89">
        <v>0</v>
      </c>
      <c r="K22" s="60">
        <f t="shared" si="0"/>
        <v>19</v>
      </c>
      <c r="L22" s="59">
        <v>19</v>
      </c>
      <c r="M22" s="89">
        <v>0</v>
      </c>
      <c r="N22" s="60">
        <f t="shared" si="1"/>
        <v>19</v>
      </c>
      <c r="O22" s="95">
        <f>N20+N21-N22</f>
        <v>0</v>
      </c>
    </row>
    <row r="23" spans="2:15" ht="15" customHeight="1">
      <c r="B23" s="236"/>
      <c r="C23" s="423"/>
      <c r="D23" s="417" t="s">
        <v>23</v>
      </c>
      <c r="E23" s="418"/>
      <c r="F23" s="410" t="s">
        <v>212</v>
      </c>
      <c r="G23" s="15" t="s">
        <v>147</v>
      </c>
      <c r="H23" s="129"/>
      <c r="I23" s="101">
        <v>4135525</v>
      </c>
      <c r="J23" s="59">
        <v>848411</v>
      </c>
      <c r="K23" s="60">
        <f t="shared" si="0"/>
        <v>4983936</v>
      </c>
      <c r="L23" s="59">
        <v>4179994</v>
      </c>
      <c r="M23" s="59">
        <v>885095</v>
      </c>
      <c r="N23" s="60">
        <f t="shared" si="1"/>
        <v>5065089</v>
      </c>
      <c r="O23" s="95">
        <f>N23-K25</f>
        <v>0</v>
      </c>
    </row>
    <row r="24" spans="2:15" ht="15" customHeight="1">
      <c r="B24" s="236"/>
      <c r="C24" s="423"/>
      <c r="D24" s="419"/>
      <c r="E24" s="420"/>
      <c r="F24" s="313"/>
      <c r="G24" s="15" t="s">
        <v>148</v>
      </c>
      <c r="H24" s="129"/>
      <c r="I24" s="101">
        <v>44469</v>
      </c>
      <c r="J24" s="59">
        <v>36684</v>
      </c>
      <c r="K24" s="60">
        <f t="shared" si="0"/>
        <v>81153</v>
      </c>
      <c r="L24" s="59">
        <v>-220491</v>
      </c>
      <c r="M24" s="59">
        <v>26283</v>
      </c>
      <c r="N24" s="60">
        <f t="shared" si="1"/>
        <v>-194208</v>
      </c>
      <c r="O24" s="95"/>
    </row>
    <row r="25" spans="2:15" ht="15" customHeight="1">
      <c r="B25" s="236"/>
      <c r="C25" s="423"/>
      <c r="D25" s="419"/>
      <c r="E25" s="420"/>
      <c r="F25" s="409"/>
      <c r="G25" s="15" t="s">
        <v>149</v>
      </c>
      <c r="H25" s="129"/>
      <c r="I25" s="101">
        <v>4179994</v>
      </c>
      <c r="J25" s="59">
        <v>885095</v>
      </c>
      <c r="K25" s="60">
        <f t="shared" si="0"/>
        <v>5065089</v>
      </c>
      <c r="L25" s="59">
        <v>3959503</v>
      </c>
      <c r="M25" s="59">
        <v>911378</v>
      </c>
      <c r="N25" s="60">
        <f t="shared" si="1"/>
        <v>4870881</v>
      </c>
      <c r="O25" s="95">
        <f>N23+N24-N25</f>
        <v>0</v>
      </c>
    </row>
    <row r="26" spans="2:15" ht="15" customHeight="1">
      <c r="B26" s="236"/>
      <c r="C26" s="354"/>
      <c r="D26" s="419"/>
      <c r="E26" s="420"/>
      <c r="F26" s="410" t="s">
        <v>214</v>
      </c>
      <c r="G26" s="15" t="s">
        <v>147</v>
      </c>
      <c r="H26" s="129"/>
      <c r="I26" s="101">
        <v>28562</v>
      </c>
      <c r="J26" s="59">
        <v>20975</v>
      </c>
      <c r="K26" s="60">
        <f t="shared" si="0"/>
        <v>49537</v>
      </c>
      <c r="L26" s="59">
        <v>87463</v>
      </c>
      <c r="M26" s="59">
        <v>17391</v>
      </c>
      <c r="N26" s="60">
        <f t="shared" si="1"/>
        <v>104854</v>
      </c>
      <c r="O26" s="95">
        <f>N26-K28</f>
        <v>0</v>
      </c>
    </row>
    <row r="27" spans="2:15" ht="15" customHeight="1">
      <c r="B27" s="236"/>
      <c r="C27" s="354"/>
      <c r="D27" s="419"/>
      <c r="E27" s="420"/>
      <c r="F27" s="313"/>
      <c r="G27" s="15" t="s">
        <v>148</v>
      </c>
      <c r="H27" s="129"/>
      <c r="I27" s="101">
        <v>58901</v>
      </c>
      <c r="J27" s="59">
        <v>-3584</v>
      </c>
      <c r="K27" s="60">
        <f t="shared" si="0"/>
        <v>55317</v>
      </c>
      <c r="L27" s="59">
        <v>9066</v>
      </c>
      <c r="M27" s="59">
        <v>1128</v>
      </c>
      <c r="N27" s="60">
        <f t="shared" si="1"/>
        <v>10194</v>
      </c>
      <c r="O27" s="95"/>
    </row>
    <row r="28" spans="2:15" ht="15" customHeight="1">
      <c r="B28" s="236"/>
      <c r="C28" s="354"/>
      <c r="D28" s="421"/>
      <c r="E28" s="422"/>
      <c r="F28" s="409"/>
      <c r="G28" s="15" t="s">
        <v>149</v>
      </c>
      <c r="H28" s="129"/>
      <c r="I28" s="101">
        <v>87463</v>
      </c>
      <c r="J28" s="59">
        <v>17391</v>
      </c>
      <c r="K28" s="60">
        <f t="shared" si="0"/>
        <v>104854</v>
      </c>
      <c r="L28" s="59">
        <v>96529</v>
      </c>
      <c r="M28" s="59">
        <v>18519</v>
      </c>
      <c r="N28" s="60">
        <f t="shared" si="1"/>
        <v>115048</v>
      </c>
      <c r="O28" s="95">
        <f>N26+N27-N28</f>
        <v>0</v>
      </c>
    </row>
    <row r="29" spans="2:15" ht="15" customHeight="1">
      <c r="B29" s="236"/>
      <c r="C29" s="354"/>
      <c r="D29" s="417" t="s">
        <v>131</v>
      </c>
      <c r="E29" s="418"/>
      <c r="F29" s="410" t="s">
        <v>212</v>
      </c>
      <c r="G29" s="15" t="s">
        <v>147</v>
      </c>
      <c r="H29" s="129"/>
      <c r="I29" s="101">
        <v>15172536</v>
      </c>
      <c r="J29" s="59">
        <v>10157587</v>
      </c>
      <c r="K29" s="60">
        <f t="shared" si="0"/>
        <v>25330123</v>
      </c>
      <c r="L29" s="59">
        <v>15302270</v>
      </c>
      <c r="M29" s="59">
        <v>10137036</v>
      </c>
      <c r="N29" s="60">
        <f t="shared" si="1"/>
        <v>25439306</v>
      </c>
      <c r="O29" s="95">
        <f>N29-K31</f>
        <v>0</v>
      </c>
    </row>
    <row r="30" spans="2:15" ht="15" customHeight="1">
      <c r="B30" s="236"/>
      <c r="C30" s="354"/>
      <c r="D30" s="419"/>
      <c r="E30" s="420"/>
      <c r="F30" s="313"/>
      <c r="G30" s="15" t="s">
        <v>148</v>
      </c>
      <c r="H30" s="129"/>
      <c r="I30" s="104">
        <v>129734</v>
      </c>
      <c r="J30" s="61">
        <v>-20551</v>
      </c>
      <c r="K30" s="60">
        <f t="shared" si="0"/>
        <v>109183</v>
      </c>
      <c r="L30" s="61">
        <v>-887057</v>
      </c>
      <c r="M30" s="61">
        <v>20654</v>
      </c>
      <c r="N30" s="60">
        <f t="shared" si="1"/>
        <v>-866403</v>
      </c>
      <c r="O30" s="95"/>
    </row>
    <row r="31" spans="2:15" ht="15" customHeight="1">
      <c r="B31" s="236"/>
      <c r="C31" s="354"/>
      <c r="D31" s="419"/>
      <c r="E31" s="420"/>
      <c r="F31" s="409"/>
      <c r="G31" s="15" t="s">
        <v>149</v>
      </c>
      <c r="H31" s="129"/>
      <c r="I31" s="101">
        <v>15302270</v>
      </c>
      <c r="J31" s="59">
        <v>10137036</v>
      </c>
      <c r="K31" s="60">
        <f t="shared" si="0"/>
        <v>25439306</v>
      </c>
      <c r="L31" s="59">
        <v>14415213</v>
      </c>
      <c r="M31" s="59">
        <v>10157690</v>
      </c>
      <c r="N31" s="60">
        <f t="shared" si="1"/>
        <v>24572903</v>
      </c>
      <c r="O31" s="95">
        <f>N29+N30-N31</f>
        <v>0</v>
      </c>
    </row>
    <row r="32" spans="2:15" ht="15" customHeight="1">
      <c r="B32" s="236"/>
      <c r="C32" s="354"/>
      <c r="D32" s="419"/>
      <c r="E32" s="420"/>
      <c r="F32" s="410" t="s">
        <v>214</v>
      </c>
      <c r="G32" s="15" t="s">
        <v>147</v>
      </c>
      <c r="H32" s="129"/>
      <c r="I32" s="101">
        <v>107187</v>
      </c>
      <c r="J32" s="59">
        <v>28724</v>
      </c>
      <c r="K32" s="60">
        <f t="shared" si="0"/>
        <v>135911</v>
      </c>
      <c r="L32" s="59">
        <v>168760</v>
      </c>
      <c r="M32" s="59">
        <v>25163</v>
      </c>
      <c r="N32" s="60">
        <f t="shared" si="1"/>
        <v>193923</v>
      </c>
      <c r="O32" s="95">
        <f>N32-K34</f>
        <v>0</v>
      </c>
    </row>
    <row r="33" spans="2:15" ht="15" customHeight="1">
      <c r="B33" s="236"/>
      <c r="C33" s="354"/>
      <c r="D33" s="419"/>
      <c r="E33" s="420"/>
      <c r="F33" s="313"/>
      <c r="G33" s="15" t="s">
        <v>148</v>
      </c>
      <c r="H33" s="129"/>
      <c r="I33" s="104">
        <v>61573</v>
      </c>
      <c r="J33" s="61">
        <v>-3561</v>
      </c>
      <c r="K33" s="60">
        <f t="shared" si="0"/>
        <v>58012</v>
      </c>
      <c r="L33" s="61">
        <v>21188</v>
      </c>
      <c r="M33" s="61">
        <v>1520</v>
      </c>
      <c r="N33" s="60">
        <f t="shared" si="1"/>
        <v>22708</v>
      </c>
      <c r="O33" s="95"/>
    </row>
    <row r="34" spans="2:15" ht="15" customHeight="1">
      <c r="B34" s="424"/>
      <c r="C34" s="414"/>
      <c r="D34" s="421"/>
      <c r="E34" s="422"/>
      <c r="F34" s="409"/>
      <c r="G34" s="15" t="s">
        <v>149</v>
      </c>
      <c r="H34" s="129"/>
      <c r="I34" s="101">
        <v>168760</v>
      </c>
      <c r="J34" s="59">
        <v>25163</v>
      </c>
      <c r="K34" s="60">
        <f t="shared" si="0"/>
        <v>193923</v>
      </c>
      <c r="L34" s="59">
        <v>189948</v>
      </c>
      <c r="M34" s="59">
        <v>26683</v>
      </c>
      <c r="N34" s="60">
        <f t="shared" si="1"/>
        <v>216631</v>
      </c>
      <c r="O34" s="95">
        <f>N32+N33-N34</f>
        <v>0</v>
      </c>
    </row>
    <row r="35" spans="2:15" ht="15" customHeight="1">
      <c r="B35" s="348" t="s">
        <v>184</v>
      </c>
      <c r="C35" s="353" t="s">
        <v>185</v>
      </c>
      <c r="D35" s="417" t="s">
        <v>25</v>
      </c>
      <c r="E35" s="418"/>
      <c r="F35" s="184" t="s">
        <v>147</v>
      </c>
      <c r="G35" s="185"/>
      <c r="H35" s="129"/>
      <c r="I35" s="101">
        <v>26702</v>
      </c>
      <c r="J35" s="59">
        <v>7866</v>
      </c>
      <c r="K35" s="60">
        <f t="shared" si="0"/>
        <v>34568</v>
      </c>
      <c r="L35" s="59">
        <v>26706</v>
      </c>
      <c r="M35" s="59">
        <v>7324</v>
      </c>
      <c r="N35" s="60">
        <f t="shared" si="1"/>
        <v>34030</v>
      </c>
      <c r="O35" s="95">
        <f>N35-K37</f>
        <v>0</v>
      </c>
    </row>
    <row r="36" spans="2:15" ht="15" customHeight="1">
      <c r="B36" s="349"/>
      <c r="C36" s="354"/>
      <c r="D36" s="419"/>
      <c r="E36" s="420"/>
      <c r="F36" s="184" t="s">
        <v>148</v>
      </c>
      <c r="G36" s="185"/>
      <c r="H36" s="129"/>
      <c r="I36" s="101">
        <v>4</v>
      </c>
      <c r="J36" s="59">
        <v>-542</v>
      </c>
      <c r="K36" s="60">
        <f t="shared" si="0"/>
        <v>-538</v>
      </c>
      <c r="L36" s="59">
        <v>2772</v>
      </c>
      <c r="M36" s="59">
        <v>-378</v>
      </c>
      <c r="N36" s="60">
        <f t="shared" si="1"/>
        <v>2394</v>
      </c>
      <c r="O36" s="95"/>
    </row>
    <row r="37" spans="2:15" ht="15" customHeight="1">
      <c r="B37" s="349"/>
      <c r="C37" s="354"/>
      <c r="D37" s="421"/>
      <c r="E37" s="422"/>
      <c r="F37" s="184" t="s">
        <v>149</v>
      </c>
      <c r="G37" s="185"/>
      <c r="H37" s="129"/>
      <c r="I37" s="101">
        <v>26706</v>
      </c>
      <c r="J37" s="59">
        <v>7324</v>
      </c>
      <c r="K37" s="60">
        <f t="shared" si="0"/>
        <v>34030</v>
      </c>
      <c r="L37" s="59">
        <v>29478</v>
      </c>
      <c r="M37" s="59">
        <v>6946</v>
      </c>
      <c r="N37" s="60">
        <f t="shared" si="1"/>
        <v>36424</v>
      </c>
      <c r="O37" s="95">
        <f>N35+N36-N37</f>
        <v>0</v>
      </c>
    </row>
    <row r="38" spans="2:15" ht="15" customHeight="1">
      <c r="B38" s="349"/>
      <c r="C38" s="354"/>
      <c r="D38" s="417" t="s">
        <v>153</v>
      </c>
      <c r="E38" s="418"/>
      <c r="F38" s="184" t="s">
        <v>147</v>
      </c>
      <c r="G38" s="185"/>
      <c r="H38" s="129"/>
      <c r="I38" s="101">
        <v>23803</v>
      </c>
      <c r="J38" s="59">
        <v>21431</v>
      </c>
      <c r="K38" s="60">
        <f t="shared" si="0"/>
        <v>45234</v>
      </c>
      <c r="L38" s="59">
        <v>32582</v>
      </c>
      <c r="M38" s="59">
        <v>21431</v>
      </c>
      <c r="N38" s="60">
        <f t="shared" si="1"/>
        <v>54013</v>
      </c>
      <c r="O38" s="95">
        <f>N38-K40</f>
        <v>0</v>
      </c>
    </row>
    <row r="39" spans="2:15" ht="15" customHeight="1">
      <c r="B39" s="349"/>
      <c r="C39" s="354"/>
      <c r="D39" s="419"/>
      <c r="E39" s="420"/>
      <c r="F39" s="184" t="s">
        <v>148</v>
      </c>
      <c r="G39" s="185"/>
      <c r="H39" s="129"/>
      <c r="I39" s="101">
        <v>8779</v>
      </c>
      <c r="J39" s="89">
        <v>0</v>
      </c>
      <c r="K39" s="60">
        <f t="shared" si="0"/>
        <v>8779</v>
      </c>
      <c r="L39" s="59">
        <v>492</v>
      </c>
      <c r="M39" s="89">
        <v>0</v>
      </c>
      <c r="N39" s="60">
        <f t="shared" si="1"/>
        <v>492</v>
      </c>
      <c r="O39" s="95"/>
    </row>
    <row r="40" spans="2:15" ht="15" customHeight="1">
      <c r="B40" s="349"/>
      <c r="C40" s="354"/>
      <c r="D40" s="421"/>
      <c r="E40" s="422"/>
      <c r="F40" s="184" t="s">
        <v>149</v>
      </c>
      <c r="G40" s="185"/>
      <c r="H40" s="129"/>
      <c r="I40" s="101">
        <v>32582</v>
      </c>
      <c r="J40" s="59">
        <v>21431</v>
      </c>
      <c r="K40" s="60">
        <f t="shared" si="0"/>
        <v>54013</v>
      </c>
      <c r="L40" s="59">
        <v>33074</v>
      </c>
      <c r="M40" s="59">
        <v>21431</v>
      </c>
      <c r="N40" s="60">
        <f t="shared" si="1"/>
        <v>54505</v>
      </c>
      <c r="O40" s="95">
        <f>N38+N39-N40</f>
        <v>0</v>
      </c>
    </row>
    <row r="41" spans="2:15" ht="15" customHeight="1">
      <c r="B41" s="349"/>
      <c r="C41" s="354"/>
      <c r="D41" s="417" t="s">
        <v>69</v>
      </c>
      <c r="E41" s="418"/>
      <c r="F41" s="184" t="s">
        <v>147</v>
      </c>
      <c r="G41" s="185"/>
      <c r="H41" s="129"/>
      <c r="I41" s="101">
        <v>43779</v>
      </c>
      <c r="J41" s="59">
        <v>1290</v>
      </c>
      <c r="K41" s="60">
        <f t="shared" si="0"/>
        <v>45069</v>
      </c>
      <c r="L41" s="59">
        <v>42998</v>
      </c>
      <c r="M41" s="59">
        <v>1290</v>
      </c>
      <c r="N41" s="60">
        <f t="shared" si="1"/>
        <v>44288</v>
      </c>
      <c r="O41" s="95">
        <f>N41-K43</f>
        <v>0</v>
      </c>
    </row>
    <row r="42" spans="2:15" ht="15" customHeight="1">
      <c r="B42" s="349"/>
      <c r="C42" s="354"/>
      <c r="D42" s="419"/>
      <c r="E42" s="420"/>
      <c r="F42" s="184" t="s">
        <v>148</v>
      </c>
      <c r="G42" s="185"/>
      <c r="H42" s="129"/>
      <c r="I42" s="101">
        <v>-781</v>
      </c>
      <c r="J42" s="89">
        <v>0</v>
      </c>
      <c r="K42" s="60">
        <f t="shared" si="0"/>
        <v>-781</v>
      </c>
      <c r="L42" s="59">
        <v>-8080</v>
      </c>
      <c r="M42" s="89">
        <v>0</v>
      </c>
      <c r="N42" s="60">
        <f t="shared" si="1"/>
        <v>-8080</v>
      </c>
      <c r="O42" s="95"/>
    </row>
    <row r="43" spans="2:15" ht="15" customHeight="1">
      <c r="B43" s="349"/>
      <c r="C43" s="354"/>
      <c r="D43" s="421"/>
      <c r="E43" s="422"/>
      <c r="F43" s="184" t="s">
        <v>149</v>
      </c>
      <c r="G43" s="185"/>
      <c r="H43" s="129"/>
      <c r="I43" s="101">
        <v>42998</v>
      </c>
      <c r="J43" s="59">
        <v>1290</v>
      </c>
      <c r="K43" s="60">
        <f t="shared" si="0"/>
        <v>44288</v>
      </c>
      <c r="L43" s="59">
        <v>34918</v>
      </c>
      <c r="M43" s="59">
        <v>1290</v>
      </c>
      <c r="N43" s="60">
        <f t="shared" si="1"/>
        <v>36208</v>
      </c>
      <c r="O43" s="95">
        <f>N41+N42-N43</f>
        <v>0</v>
      </c>
    </row>
    <row r="44" spans="2:15" ht="15" customHeight="1">
      <c r="B44" s="349"/>
      <c r="C44" s="354"/>
      <c r="D44" s="417" t="s">
        <v>23</v>
      </c>
      <c r="E44" s="418"/>
      <c r="F44" s="184" t="s">
        <v>147</v>
      </c>
      <c r="G44" s="185"/>
      <c r="H44" s="129"/>
      <c r="I44" s="101">
        <v>78458</v>
      </c>
      <c r="J44" s="59">
        <v>45038</v>
      </c>
      <c r="K44" s="60">
        <f t="shared" si="0"/>
        <v>123496</v>
      </c>
      <c r="L44" s="59">
        <v>78925</v>
      </c>
      <c r="M44" s="59">
        <v>45038</v>
      </c>
      <c r="N44" s="60">
        <f t="shared" si="1"/>
        <v>123963</v>
      </c>
      <c r="O44" s="95">
        <f>N44-K46</f>
        <v>0</v>
      </c>
    </row>
    <row r="45" spans="2:15" ht="15" customHeight="1">
      <c r="B45" s="349"/>
      <c r="C45" s="354"/>
      <c r="D45" s="419"/>
      <c r="E45" s="420"/>
      <c r="F45" s="184" t="s">
        <v>148</v>
      </c>
      <c r="G45" s="185"/>
      <c r="H45" s="129"/>
      <c r="I45" s="101">
        <v>467</v>
      </c>
      <c r="J45" s="89">
        <v>0</v>
      </c>
      <c r="K45" s="60">
        <f t="shared" si="0"/>
        <v>467</v>
      </c>
      <c r="L45" s="59">
        <v>1920</v>
      </c>
      <c r="M45" s="89">
        <v>0</v>
      </c>
      <c r="N45" s="60">
        <f t="shared" si="1"/>
        <v>1920</v>
      </c>
      <c r="O45" s="95"/>
    </row>
    <row r="46" spans="2:15" ht="15" customHeight="1">
      <c r="B46" s="349"/>
      <c r="C46" s="354"/>
      <c r="D46" s="421"/>
      <c r="E46" s="422"/>
      <c r="F46" s="184" t="s">
        <v>149</v>
      </c>
      <c r="G46" s="185"/>
      <c r="H46" s="129"/>
      <c r="I46" s="101">
        <v>78925</v>
      </c>
      <c r="J46" s="59">
        <v>45038</v>
      </c>
      <c r="K46" s="60">
        <f t="shared" si="0"/>
        <v>123963</v>
      </c>
      <c r="L46" s="59">
        <v>80845</v>
      </c>
      <c r="M46" s="59">
        <v>45038</v>
      </c>
      <c r="N46" s="60">
        <f t="shared" si="1"/>
        <v>125883</v>
      </c>
      <c r="O46" s="95">
        <f>N44+N45-N46</f>
        <v>0</v>
      </c>
    </row>
    <row r="47" spans="2:15" ht="15" customHeight="1">
      <c r="B47" s="349"/>
      <c r="C47" s="354"/>
      <c r="D47" s="417" t="s">
        <v>131</v>
      </c>
      <c r="E47" s="418"/>
      <c r="F47" s="184" t="s">
        <v>147</v>
      </c>
      <c r="G47" s="185"/>
      <c r="H47" s="129"/>
      <c r="I47" s="101">
        <v>172742</v>
      </c>
      <c r="J47" s="59">
        <v>75625</v>
      </c>
      <c r="K47" s="60">
        <f t="shared" si="0"/>
        <v>248367</v>
      </c>
      <c r="L47" s="59">
        <v>181211</v>
      </c>
      <c r="M47" s="59">
        <v>75083</v>
      </c>
      <c r="N47" s="60">
        <f t="shared" si="1"/>
        <v>256294</v>
      </c>
      <c r="O47" s="95">
        <f>N47-K49</f>
        <v>0</v>
      </c>
    </row>
    <row r="48" spans="2:15" ht="15" customHeight="1">
      <c r="B48" s="349"/>
      <c r="C48" s="354"/>
      <c r="D48" s="419"/>
      <c r="E48" s="420"/>
      <c r="F48" s="184" t="s">
        <v>148</v>
      </c>
      <c r="G48" s="185"/>
      <c r="H48" s="129"/>
      <c r="I48" s="101">
        <v>8469</v>
      </c>
      <c r="J48" s="59">
        <v>-542</v>
      </c>
      <c r="K48" s="60">
        <f t="shared" si="0"/>
        <v>7927</v>
      </c>
      <c r="L48" s="59">
        <v>-2896</v>
      </c>
      <c r="M48" s="59">
        <v>-378</v>
      </c>
      <c r="N48" s="60">
        <f t="shared" si="1"/>
        <v>-3274</v>
      </c>
      <c r="O48" s="95"/>
    </row>
    <row r="49" spans="2:15" ht="15" customHeight="1">
      <c r="B49" s="349"/>
      <c r="C49" s="414"/>
      <c r="D49" s="421"/>
      <c r="E49" s="422"/>
      <c r="F49" s="184" t="s">
        <v>149</v>
      </c>
      <c r="G49" s="185"/>
      <c r="H49" s="129"/>
      <c r="I49" s="101">
        <v>181211</v>
      </c>
      <c r="J49" s="59">
        <v>75083</v>
      </c>
      <c r="K49" s="60">
        <f t="shared" si="0"/>
        <v>256294</v>
      </c>
      <c r="L49" s="59">
        <v>178315</v>
      </c>
      <c r="M49" s="59">
        <v>74705</v>
      </c>
      <c r="N49" s="60">
        <f t="shared" si="1"/>
        <v>253020</v>
      </c>
      <c r="O49" s="95">
        <f>N47+N48-N49</f>
        <v>0</v>
      </c>
    </row>
    <row r="50" spans="2:15" ht="15" customHeight="1">
      <c r="B50" s="349"/>
      <c r="C50" s="353" t="s">
        <v>186</v>
      </c>
      <c r="D50" s="417" t="s">
        <v>25</v>
      </c>
      <c r="E50" s="418"/>
      <c r="F50" s="184" t="s">
        <v>147</v>
      </c>
      <c r="G50" s="185"/>
      <c r="H50" s="129"/>
      <c r="I50" s="101">
        <v>3306</v>
      </c>
      <c r="J50" s="89">
        <v>0</v>
      </c>
      <c r="K50" s="60">
        <f t="shared" si="0"/>
        <v>3306</v>
      </c>
      <c r="L50" s="59">
        <v>3306</v>
      </c>
      <c r="M50" s="89">
        <v>0</v>
      </c>
      <c r="N50" s="60">
        <f t="shared" si="1"/>
        <v>3306</v>
      </c>
      <c r="O50" s="95">
        <f>N50-K52</f>
        <v>0</v>
      </c>
    </row>
    <row r="51" spans="2:15" ht="15" customHeight="1">
      <c r="B51" s="349"/>
      <c r="C51" s="354"/>
      <c r="D51" s="419"/>
      <c r="E51" s="420"/>
      <c r="F51" s="184" t="s">
        <v>148</v>
      </c>
      <c r="G51" s="185"/>
      <c r="H51" s="129"/>
      <c r="I51" s="131">
        <v>0</v>
      </c>
      <c r="J51" s="89">
        <v>0</v>
      </c>
      <c r="K51" s="60">
        <f t="shared" si="0"/>
        <v>0</v>
      </c>
      <c r="L51" s="89">
        <v>0</v>
      </c>
      <c r="M51" s="89">
        <v>0</v>
      </c>
      <c r="N51" s="60">
        <f t="shared" si="1"/>
        <v>0</v>
      </c>
      <c r="O51" s="95"/>
    </row>
    <row r="52" spans="2:15" ht="15" customHeight="1">
      <c r="B52" s="349"/>
      <c r="C52" s="354"/>
      <c r="D52" s="421"/>
      <c r="E52" s="422"/>
      <c r="F52" s="184" t="s">
        <v>149</v>
      </c>
      <c r="G52" s="185"/>
      <c r="H52" s="129"/>
      <c r="I52" s="101">
        <v>3306</v>
      </c>
      <c r="J52" s="89">
        <v>0</v>
      </c>
      <c r="K52" s="60">
        <f t="shared" si="0"/>
        <v>3306</v>
      </c>
      <c r="L52" s="59">
        <v>3306</v>
      </c>
      <c r="M52" s="89">
        <v>0</v>
      </c>
      <c r="N52" s="60">
        <f t="shared" si="1"/>
        <v>3306</v>
      </c>
      <c r="O52" s="95">
        <f>N50+N51-N52</f>
        <v>0</v>
      </c>
    </row>
    <row r="53" spans="2:15" ht="15" customHeight="1">
      <c r="B53" s="349"/>
      <c r="C53" s="354"/>
      <c r="D53" s="417" t="s">
        <v>153</v>
      </c>
      <c r="E53" s="418"/>
      <c r="F53" s="184" t="s">
        <v>147</v>
      </c>
      <c r="G53" s="185"/>
      <c r="H53" s="129"/>
      <c r="I53" s="131">
        <v>0</v>
      </c>
      <c r="J53" s="89">
        <v>0</v>
      </c>
      <c r="K53" s="60">
        <f t="shared" si="0"/>
        <v>0</v>
      </c>
      <c r="L53" s="89">
        <v>0</v>
      </c>
      <c r="M53" s="89">
        <v>0</v>
      </c>
      <c r="N53" s="60">
        <f t="shared" si="1"/>
        <v>0</v>
      </c>
      <c r="O53" s="95">
        <f>N53-K55</f>
        <v>0</v>
      </c>
    </row>
    <row r="54" spans="2:15" ht="15" customHeight="1">
      <c r="B54" s="349"/>
      <c r="C54" s="354"/>
      <c r="D54" s="419"/>
      <c r="E54" s="420"/>
      <c r="F54" s="184" t="s">
        <v>148</v>
      </c>
      <c r="G54" s="185"/>
      <c r="H54" s="129"/>
      <c r="I54" s="131">
        <v>0</v>
      </c>
      <c r="J54" s="89">
        <v>0</v>
      </c>
      <c r="K54" s="60">
        <f t="shared" si="0"/>
        <v>0</v>
      </c>
      <c r="L54" s="89">
        <v>0</v>
      </c>
      <c r="M54" s="89">
        <v>0</v>
      </c>
      <c r="N54" s="60">
        <f t="shared" si="1"/>
        <v>0</v>
      </c>
      <c r="O54" s="95"/>
    </row>
    <row r="55" spans="2:15" ht="15" customHeight="1">
      <c r="B55" s="349"/>
      <c r="C55" s="354"/>
      <c r="D55" s="421"/>
      <c r="E55" s="422"/>
      <c r="F55" s="184" t="s">
        <v>149</v>
      </c>
      <c r="G55" s="185"/>
      <c r="H55" s="129"/>
      <c r="I55" s="131">
        <v>0</v>
      </c>
      <c r="J55" s="89">
        <v>0</v>
      </c>
      <c r="K55" s="60">
        <f t="shared" si="0"/>
        <v>0</v>
      </c>
      <c r="L55" s="89">
        <v>0</v>
      </c>
      <c r="M55" s="89">
        <v>0</v>
      </c>
      <c r="N55" s="60">
        <f t="shared" si="1"/>
        <v>0</v>
      </c>
      <c r="O55" s="95">
        <f>N53+N54-N55</f>
        <v>0</v>
      </c>
    </row>
    <row r="56" spans="2:15" ht="15" customHeight="1">
      <c r="B56" s="349"/>
      <c r="C56" s="354"/>
      <c r="D56" s="417" t="s">
        <v>69</v>
      </c>
      <c r="E56" s="418"/>
      <c r="F56" s="184" t="s">
        <v>147</v>
      </c>
      <c r="G56" s="185"/>
      <c r="H56" s="129"/>
      <c r="I56" s="131">
        <v>0</v>
      </c>
      <c r="J56" s="89">
        <v>0</v>
      </c>
      <c r="K56" s="60">
        <f t="shared" si="0"/>
        <v>0</v>
      </c>
      <c r="L56" s="89">
        <v>0</v>
      </c>
      <c r="M56" s="89">
        <v>0</v>
      </c>
      <c r="N56" s="60">
        <f t="shared" si="1"/>
        <v>0</v>
      </c>
      <c r="O56" s="95">
        <f>N56-K58</f>
        <v>0</v>
      </c>
    </row>
    <row r="57" spans="2:15" ht="15" customHeight="1">
      <c r="B57" s="349"/>
      <c r="C57" s="354"/>
      <c r="D57" s="419"/>
      <c r="E57" s="420"/>
      <c r="F57" s="184" t="s">
        <v>148</v>
      </c>
      <c r="G57" s="185"/>
      <c r="H57" s="129"/>
      <c r="I57" s="131">
        <v>0</v>
      </c>
      <c r="J57" s="89">
        <v>0</v>
      </c>
      <c r="K57" s="60">
        <f t="shared" si="0"/>
        <v>0</v>
      </c>
      <c r="L57" s="89">
        <v>0</v>
      </c>
      <c r="M57" s="89">
        <v>0</v>
      </c>
      <c r="N57" s="60">
        <f t="shared" si="1"/>
        <v>0</v>
      </c>
      <c r="O57" s="95"/>
    </row>
    <row r="58" spans="2:15" ht="15" customHeight="1">
      <c r="B58" s="349"/>
      <c r="C58" s="354"/>
      <c r="D58" s="421"/>
      <c r="E58" s="422"/>
      <c r="F58" s="184" t="s">
        <v>149</v>
      </c>
      <c r="G58" s="185"/>
      <c r="H58" s="129"/>
      <c r="I58" s="131">
        <v>0</v>
      </c>
      <c r="J58" s="89">
        <v>0</v>
      </c>
      <c r="K58" s="60">
        <f t="shared" si="0"/>
        <v>0</v>
      </c>
      <c r="L58" s="89">
        <v>0</v>
      </c>
      <c r="M58" s="89">
        <v>0</v>
      </c>
      <c r="N58" s="60">
        <f t="shared" si="1"/>
        <v>0</v>
      </c>
      <c r="O58" s="95">
        <f>N56+N57-N58</f>
        <v>0</v>
      </c>
    </row>
    <row r="59" spans="2:15" ht="15" customHeight="1">
      <c r="B59" s="349"/>
      <c r="C59" s="354"/>
      <c r="D59" s="417" t="s">
        <v>23</v>
      </c>
      <c r="E59" s="418"/>
      <c r="F59" s="184" t="s">
        <v>147</v>
      </c>
      <c r="G59" s="185"/>
      <c r="H59" s="129"/>
      <c r="I59" s="131">
        <v>0</v>
      </c>
      <c r="J59" s="89">
        <v>0</v>
      </c>
      <c r="K59" s="60">
        <f t="shared" si="0"/>
        <v>0</v>
      </c>
      <c r="L59" s="89">
        <v>0</v>
      </c>
      <c r="M59" s="89">
        <v>0</v>
      </c>
      <c r="N59" s="60">
        <f t="shared" si="1"/>
        <v>0</v>
      </c>
      <c r="O59" s="95">
        <f>N59-K61</f>
        <v>0</v>
      </c>
    </row>
    <row r="60" spans="2:15" ht="15" customHeight="1">
      <c r="B60" s="349"/>
      <c r="C60" s="354"/>
      <c r="D60" s="419"/>
      <c r="E60" s="420"/>
      <c r="F60" s="184" t="s">
        <v>148</v>
      </c>
      <c r="G60" s="185"/>
      <c r="H60" s="129"/>
      <c r="I60" s="131">
        <v>0</v>
      </c>
      <c r="J60" s="89">
        <v>0</v>
      </c>
      <c r="K60" s="60">
        <f t="shared" si="0"/>
        <v>0</v>
      </c>
      <c r="L60" s="89">
        <v>0</v>
      </c>
      <c r="M60" s="89">
        <v>0</v>
      </c>
      <c r="N60" s="60">
        <f t="shared" si="1"/>
        <v>0</v>
      </c>
      <c r="O60" s="95"/>
    </row>
    <row r="61" spans="2:15" ht="15" customHeight="1">
      <c r="B61" s="349"/>
      <c r="C61" s="354"/>
      <c r="D61" s="421"/>
      <c r="E61" s="422"/>
      <c r="F61" s="184" t="s">
        <v>149</v>
      </c>
      <c r="G61" s="185"/>
      <c r="H61" s="129"/>
      <c r="I61" s="131">
        <v>0</v>
      </c>
      <c r="J61" s="89">
        <v>0</v>
      </c>
      <c r="K61" s="60">
        <f t="shared" si="0"/>
        <v>0</v>
      </c>
      <c r="L61" s="89">
        <v>0</v>
      </c>
      <c r="M61" s="89">
        <v>0</v>
      </c>
      <c r="N61" s="60">
        <f t="shared" si="1"/>
        <v>0</v>
      </c>
      <c r="O61" s="95">
        <f>N59+N60-N61</f>
        <v>0</v>
      </c>
    </row>
    <row r="62" spans="2:15" ht="15" customHeight="1">
      <c r="B62" s="349"/>
      <c r="C62" s="354"/>
      <c r="D62" s="417" t="s">
        <v>131</v>
      </c>
      <c r="E62" s="418"/>
      <c r="F62" s="184" t="s">
        <v>147</v>
      </c>
      <c r="G62" s="185"/>
      <c r="H62" s="129"/>
      <c r="I62" s="101">
        <v>3306</v>
      </c>
      <c r="J62" s="89">
        <v>0</v>
      </c>
      <c r="K62" s="60">
        <f t="shared" si="0"/>
        <v>3306</v>
      </c>
      <c r="L62" s="59">
        <v>3306</v>
      </c>
      <c r="M62" s="89">
        <v>0</v>
      </c>
      <c r="N62" s="60">
        <f t="shared" si="1"/>
        <v>3306</v>
      </c>
      <c r="O62" s="95">
        <f>N62-K64</f>
        <v>0</v>
      </c>
    </row>
    <row r="63" spans="2:15" ht="15" customHeight="1">
      <c r="B63" s="349"/>
      <c r="C63" s="354"/>
      <c r="D63" s="419"/>
      <c r="E63" s="420"/>
      <c r="F63" s="184" t="s">
        <v>148</v>
      </c>
      <c r="G63" s="185"/>
      <c r="H63" s="129"/>
      <c r="I63" s="131">
        <v>0</v>
      </c>
      <c r="J63" s="89">
        <v>0</v>
      </c>
      <c r="K63" s="60">
        <f t="shared" si="0"/>
        <v>0</v>
      </c>
      <c r="L63" s="89">
        <v>0</v>
      </c>
      <c r="M63" s="89">
        <v>0</v>
      </c>
      <c r="N63" s="60">
        <f t="shared" si="1"/>
        <v>0</v>
      </c>
      <c r="O63" s="95"/>
    </row>
    <row r="64" spans="2:15" ht="15" customHeight="1" thickBot="1">
      <c r="B64" s="427"/>
      <c r="C64" s="355"/>
      <c r="D64" s="425"/>
      <c r="E64" s="426"/>
      <c r="F64" s="415" t="s">
        <v>149</v>
      </c>
      <c r="G64" s="416"/>
      <c r="H64" s="140"/>
      <c r="I64" s="126">
        <v>3306</v>
      </c>
      <c r="J64" s="94">
        <v>0</v>
      </c>
      <c r="K64" s="91">
        <f t="shared" si="0"/>
        <v>3306</v>
      </c>
      <c r="L64" s="90">
        <v>3306</v>
      </c>
      <c r="M64" s="94">
        <v>0</v>
      </c>
      <c r="N64" s="91">
        <f t="shared" si="1"/>
        <v>3306</v>
      </c>
      <c r="O64" s="95">
        <f>N62+N63-N64</f>
        <v>0</v>
      </c>
    </row>
    <row r="65" ht="12">
      <c r="C65" s="12"/>
    </row>
    <row r="66" ht="12">
      <c r="C66" s="12"/>
    </row>
    <row r="67" ht="12">
      <c r="C67" s="12"/>
    </row>
    <row r="68" spans="3:8" s="6" customFormat="1" ht="12">
      <c r="C68" s="12"/>
      <c r="F68" s="7"/>
      <c r="G68" s="7"/>
      <c r="H68" s="7"/>
    </row>
    <row r="69" spans="3:8" s="6" customFormat="1" ht="12">
      <c r="C69" s="12"/>
      <c r="F69" s="7"/>
      <c r="G69" s="7"/>
      <c r="H69" s="7"/>
    </row>
  </sheetData>
  <sheetProtection/>
  <mergeCells count="63"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F42:G42"/>
    <mergeCell ref="D35:E37"/>
    <mergeCell ref="F35:G35"/>
    <mergeCell ref="F36:G36"/>
    <mergeCell ref="D38:E40"/>
    <mergeCell ref="F38:G38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F49:G49"/>
    <mergeCell ref="F60:G60"/>
    <mergeCell ref="F61:G61"/>
    <mergeCell ref="F62:G62"/>
    <mergeCell ref="F63:G63"/>
    <mergeCell ref="F64:G64"/>
    <mergeCell ref="F59:G59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5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＊</cp:lastModifiedBy>
  <cp:lastPrinted>2018-04-25T05:35:01Z</cp:lastPrinted>
  <dcterms:created xsi:type="dcterms:W3CDTF">1997-01-08T22:48:59Z</dcterms:created>
  <dcterms:modified xsi:type="dcterms:W3CDTF">2018-06-20T00:17:29Z</dcterms:modified>
  <cp:category/>
  <cp:version/>
  <cp:contentType/>
  <cp:contentStatus/>
</cp:coreProperties>
</file>