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<sst xmlns="http://schemas.openxmlformats.org/spreadsheetml/2006/main" count="64" uniqueCount="33">
  <si>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表４表　地域別、産業（大分類）別従業者数</t>
  </si>
  <si>
    <t>（単位：人、％）</t>
  </si>
  <si>
    <t>地　域　別</t>
  </si>
  <si>
    <t>総　数</t>
  </si>
  <si>
    <t>農　林
漁　業</t>
  </si>
  <si>
    <t>鉱　業</t>
  </si>
  <si>
    <t>建設業</t>
  </si>
  <si>
    <t>製造業</t>
  </si>
  <si>
    <t>電気･ガス
･熱供給･
水道業</t>
  </si>
  <si>
    <t>情報
通信業</t>
  </si>
  <si>
    <t>運輸業</t>
  </si>
  <si>
    <t>卸売・
小売業</t>
  </si>
  <si>
    <t>金融・　　　保険業</t>
  </si>
  <si>
    <t>不動産業</t>
  </si>
  <si>
    <t>飲食店，
宿泊業</t>
  </si>
  <si>
    <t>医療，
福祉</t>
  </si>
  <si>
    <t>教育，学習支援業</t>
  </si>
  <si>
    <t>複合サービス事業</t>
  </si>
  <si>
    <r>
      <t>サービス業</t>
    </r>
    <r>
      <rPr>
        <sz val="10"/>
        <rFont val="ＭＳ 明朝"/>
        <family val="1"/>
      </rPr>
      <t>(他に分類されないもの)</t>
    </r>
  </si>
  <si>
    <t>京都府計</t>
  </si>
  <si>
    <t>１６年</t>
  </si>
  <si>
    <t>１３年</t>
  </si>
  <si>
    <t>増加数</t>
  </si>
  <si>
    <t>増加率</t>
  </si>
  <si>
    <t>丹後地域</t>
  </si>
  <si>
    <t>中丹地域</t>
  </si>
  <si>
    <t>中部地域</t>
  </si>
  <si>
    <t>京都市域</t>
  </si>
  <si>
    <t>乙訓地域</t>
  </si>
  <si>
    <t xml:space="preserve">        -</t>
  </si>
  <si>
    <t>-</t>
  </si>
  <si>
    <t>山城中部地域</t>
  </si>
  <si>
    <t>相楽地域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</si>
</sst>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176" fontId="3" fillId="0" borderId="0" xfId="16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38" fontId="5" fillId="0" borderId="0" xfId="16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16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3" max="3" width="10.75390625" style="0" customWidth="1"/>
    <col min="4" max="5" width="9.75390625" style="0" bestFit="1" customWidth="1"/>
    <col min="6" max="6" width="10.75390625" style="0" bestFit="1" customWidth="1"/>
    <col min="7" max="7" width="10.75390625" style="0" customWidth="1"/>
    <col min="8" max="9" width="9.75390625" style="0" bestFit="1" customWidth="1"/>
    <col min="10" max="10" width="9.125" style="0" bestFit="1" customWidth="1"/>
    <col min="11" max="11" width="11.875" style="0" customWidth="1"/>
    <col min="12" max="14" width="10.75390625" style="0" bestFit="1" customWidth="1"/>
    <col min="15" max="16" width="9.125" style="0" bestFit="1" customWidth="1"/>
    <col min="17" max="17" width="10.75390625" style="0" bestFit="1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5"/>
      <c r="N2" s="5"/>
      <c r="O2" s="5"/>
      <c r="P2" s="5"/>
      <c r="Q2" s="5"/>
      <c r="R2" s="7" t="s">
        <v>1</v>
      </c>
    </row>
    <row r="3" spans="1:18" ht="13.5">
      <c r="A3" s="37" t="s">
        <v>2</v>
      </c>
      <c r="B3" s="38"/>
      <c r="C3" s="43" t="s">
        <v>3</v>
      </c>
      <c r="D3" s="26" t="s">
        <v>4</v>
      </c>
      <c r="E3" s="33" t="s">
        <v>5</v>
      </c>
      <c r="F3" s="33" t="s">
        <v>6</v>
      </c>
      <c r="G3" s="33" t="s">
        <v>7</v>
      </c>
      <c r="H3" s="34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33" t="s">
        <v>13</v>
      </c>
      <c r="N3" s="26" t="s">
        <v>14</v>
      </c>
      <c r="O3" s="26" t="s">
        <v>15</v>
      </c>
      <c r="P3" s="26" t="s">
        <v>16</v>
      </c>
      <c r="Q3" s="26" t="s">
        <v>17</v>
      </c>
      <c r="R3" s="26" t="s">
        <v>18</v>
      </c>
    </row>
    <row r="4" spans="1:18" ht="13.5">
      <c r="A4" s="39"/>
      <c r="B4" s="40"/>
      <c r="C4" s="44"/>
      <c r="D4" s="27"/>
      <c r="E4" s="31"/>
      <c r="F4" s="31"/>
      <c r="G4" s="31"/>
      <c r="H4" s="35"/>
      <c r="I4" s="27"/>
      <c r="J4" s="27"/>
      <c r="K4" s="27"/>
      <c r="L4" s="27"/>
      <c r="M4" s="31"/>
      <c r="N4" s="31"/>
      <c r="O4" s="31"/>
      <c r="P4" s="31"/>
      <c r="Q4" s="27"/>
      <c r="R4" s="27"/>
    </row>
    <row r="5" spans="1:18" ht="13.5">
      <c r="A5" s="41"/>
      <c r="B5" s="42"/>
      <c r="C5" s="45"/>
      <c r="D5" s="28"/>
      <c r="E5" s="32"/>
      <c r="F5" s="32"/>
      <c r="G5" s="32"/>
      <c r="H5" s="36"/>
      <c r="I5" s="28"/>
      <c r="J5" s="28"/>
      <c r="K5" s="28"/>
      <c r="L5" s="28"/>
      <c r="M5" s="32"/>
      <c r="N5" s="32"/>
      <c r="O5" s="32"/>
      <c r="P5" s="32"/>
      <c r="Q5" s="28"/>
      <c r="R5" s="28"/>
    </row>
    <row r="6" spans="1:18" ht="15" customHeight="1">
      <c r="A6" s="29" t="s">
        <v>19</v>
      </c>
      <c r="B6" s="8" t="s">
        <v>20</v>
      </c>
      <c r="C6" s="9">
        <f>SUMIF($B$10:$B$37,"１６年",C10:C37)</f>
        <v>1046972</v>
      </c>
      <c r="D6" s="9">
        <f aca="true" t="shared" si="0" ref="D6:R6">SUMIF($B$10:$B$37,"１６年",D10:D37)</f>
        <v>1777</v>
      </c>
      <c r="E6" s="9">
        <f t="shared" si="0"/>
        <v>483</v>
      </c>
      <c r="F6" s="9">
        <f t="shared" si="0"/>
        <v>64976</v>
      </c>
      <c r="G6" s="9">
        <f t="shared" si="0"/>
        <v>207001</v>
      </c>
      <c r="H6" s="9">
        <f t="shared" si="0"/>
        <v>2437</v>
      </c>
      <c r="I6" s="9">
        <f t="shared" si="0"/>
        <v>15073</v>
      </c>
      <c r="J6" s="9">
        <f t="shared" si="0"/>
        <v>49028</v>
      </c>
      <c r="K6" s="9">
        <f t="shared" si="0"/>
        <v>266805</v>
      </c>
      <c r="L6" s="9">
        <f t="shared" si="0"/>
        <v>24567</v>
      </c>
      <c r="M6" s="9">
        <f t="shared" si="0"/>
        <v>22714</v>
      </c>
      <c r="N6" s="9">
        <f t="shared" si="0"/>
        <v>114851</v>
      </c>
      <c r="O6" s="9">
        <f t="shared" si="0"/>
        <v>94036</v>
      </c>
      <c r="P6" s="9">
        <f t="shared" si="0"/>
        <v>39670</v>
      </c>
      <c r="Q6" s="9">
        <f t="shared" si="0"/>
        <v>4826</v>
      </c>
      <c r="R6" s="9">
        <f t="shared" si="0"/>
        <v>138728</v>
      </c>
    </row>
    <row r="7" spans="1:18" ht="15" customHeight="1">
      <c r="A7" s="30"/>
      <c r="B7" s="8" t="s">
        <v>21</v>
      </c>
      <c r="C7" s="9">
        <f>SUMIF($B$10:$B$37,"１３年",C10:C37)</f>
        <v>1090099</v>
      </c>
      <c r="D7" s="9">
        <f aca="true" t="shared" si="1" ref="D7:R7">SUMIF($B$10:$B$37,"１３年",D10:D37)</f>
        <v>2150</v>
      </c>
      <c r="E7" s="9">
        <f t="shared" si="1"/>
        <v>566</v>
      </c>
      <c r="F7" s="9">
        <f t="shared" si="1"/>
        <v>71134</v>
      </c>
      <c r="G7" s="9">
        <f t="shared" si="1"/>
        <v>229424</v>
      </c>
      <c r="H7" s="9">
        <f t="shared" si="1"/>
        <v>3149</v>
      </c>
      <c r="I7" s="9">
        <f t="shared" si="1"/>
        <v>15001</v>
      </c>
      <c r="J7" s="9">
        <f t="shared" si="1"/>
        <v>48080</v>
      </c>
      <c r="K7" s="9">
        <f t="shared" si="1"/>
        <v>281789</v>
      </c>
      <c r="L7" s="9">
        <f t="shared" si="1"/>
        <v>29205</v>
      </c>
      <c r="M7" s="9">
        <f t="shared" si="1"/>
        <v>23824</v>
      </c>
      <c r="N7" s="9">
        <f t="shared" si="1"/>
        <v>119359</v>
      </c>
      <c r="O7" s="9">
        <f t="shared" si="1"/>
        <v>85384</v>
      </c>
      <c r="P7" s="9">
        <f t="shared" si="1"/>
        <v>37410</v>
      </c>
      <c r="Q7" s="9">
        <f t="shared" si="1"/>
        <v>6319</v>
      </c>
      <c r="R7" s="9">
        <f t="shared" si="1"/>
        <v>137305</v>
      </c>
    </row>
    <row r="8" spans="1:18" ht="15" customHeight="1">
      <c r="A8" s="30"/>
      <c r="B8" s="8" t="s">
        <v>22</v>
      </c>
      <c r="C8" s="10">
        <f>C6-C7</f>
        <v>-43127</v>
      </c>
      <c r="D8" s="10">
        <f aca="true" t="shared" si="2" ref="D8:R8">D6-D7</f>
        <v>-373</v>
      </c>
      <c r="E8" s="10">
        <f t="shared" si="2"/>
        <v>-83</v>
      </c>
      <c r="F8" s="10">
        <f t="shared" si="2"/>
        <v>-6158</v>
      </c>
      <c r="G8" s="10">
        <f t="shared" si="2"/>
        <v>-22423</v>
      </c>
      <c r="H8" s="10">
        <f t="shared" si="2"/>
        <v>-712</v>
      </c>
      <c r="I8" s="10">
        <f t="shared" si="2"/>
        <v>72</v>
      </c>
      <c r="J8" s="10">
        <f t="shared" si="2"/>
        <v>948</v>
      </c>
      <c r="K8" s="10">
        <f t="shared" si="2"/>
        <v>-14984</v>
      </c>
      <c r="L8" s="10">
        <f t="shared" si="2"/>
        <v>-4638</v>
      </c>
      <c r="M8" s="10">
        <f t="shared" si="2"/>
        <v>-1110</v>
      </c>
      <c r="N8" s="10">
        <f t="shared" si="2"/>
        <v>-4508</v>
      </c>
      <c r="O8" s="10">
        <f>O6-O7</f>
        <v>8652</v>
      </c>
      <c r="P8" s="10">
        <f>P6-P7</f>
        <v>2260</v>
      </c>
      <c r="Q8" s="10">
        <f>Q6-Q7</f>
        <v>-1493</v>
      </c>
      <c r="R8" s="10">
        <f t="shared" si="2"/>
        <v>1423</v>
      </c>
    </row>
    <row r="9" spans="1:18" ht="15" customHeight="1">
      <c r="A9" s="30"/>
      <c r="B9" s="8" t="s">
        <v>23</v>
      </c>
      <c r="C9" s="11">
        <f>ROUND(C8/C7*100,1)</f>
        <v>-4</v>
      </c>
      <c r="D9" s="11">
        <f>ROUND(D8/D7*100,1)</f>
        <v>-17.3</v>
      </c>
      <c r="E9" s="11">
        <f aca="true" t="shared" si="3" ref="E9:R9">ROUND(E8/E7*100,1)</f>
        <v>-14.7</v>
      </c>
      <c r="F9" s="11">
        <f t="shared" si="3"/>
        <v>-8.7</v>
      </c>
      <c r="G9" s="11">
        <f t="shared" si="3"/>
        <v>-9.8</v>
      </c>
      <c r="H9" s="11">
        <f t="shared" si="3"/>
        <v>-22.6</v>
      </c>
      <c r="I9" s="11">
        <f t="shared" si="3"/>
        <v>0.5</v>
      </c>
      <c r="J9" s="11">
        <f t="shared" si="3"/>
        <v>2</v>
      </c>
      <c r="K9" s="11">
        <f t="shared" si="3"/>
        <v>-5.3</v>
      </c>
      <c r="L9" s="11">
        <f t="shared" si="3"/>
        <v>-15.9</v>
      </c>
      <c r="M9" s="11">
        <f t="shared" si="3"/>
        <v>-4.7</v>
      </c>
      <c r="N9" s="11">
        <f t="shared" si="3"/>
        <v>-3.8</v>
      </c>
      <c r="O9" s="11">
        <f>ROUND(O8/O7*100,1)</f>
        <v>10.1</v>
      </c>
      <c r="P9" s="11">
        <f>ROUND(P8/P7*100,1)</f>
        <v>6</v>
      </c>
      <c r="Q9" s="11">
        <f>ROUND(Q8/Q7*100,1)</f>
        <v>-23.6</v>
      </c>
      <c r="R9" s="11">
        <f t="shared" si="3"/>
        <v>1</v>
      </c>
    </row>
    <row r="10" spans="1:18" ht="15" customHeight="1">
      <c r="A10" s="24" t="s">
        <v>24</v>
      </c>
      <c r="B10" s="12" t="s">
        <v>20</v>
      </c>
      <c r="C10" s="13">
        <f>SUM(D10:R10)</f>
        <v>45084</v>
      </c>
      <c r="D10" s="14">
        <v>343</v>
      </c>
      <c r="E10" s="14">
        <v>76</v>
      </c>
      <c r="F10" s="14">
        <v>4889</v>
      </c>
      <c r="G10" s="14">
        <v>13484</v>
      </c>
      <c r="H10" s="14">
        <v>69</v>
      </c>
      <c r="I10" s="14">
        <v>99</v>
      </c>
      <c r="J10" s="14">
        <v>1150</v>
      </c>
      <c r="K10" s="14">
        <v>10080</v>
      </c>
      <c r="L10" s="14">
        <v>867</v>
      </c>
      <c r="M10" s="14">
        <v>280</v>
      </c>
      <c r="N10" s="14">
        <v>5084</v>
      </c>
      <c r="O10" s="14">
        <v>2792</v>
      </c>
      <c r="P10" s="14">
        <v>517</v>
      </c>
      <c r="Q10" s="14">
        <v>925</v>
      </c>
      <c r="R10" s="14">
        <v>4429</v>
      </c>
    </row>
    <row r="11" spans="1:18" ht="15" customHeight="1">
      <c r="A11" s="24"/>
      <c r="B11" s="15" t="s">
        <v>21</v>
      </c>
      <c r="C11" s="13">
        <f>SUM(D11:R11)</f>
        <v>47846</v>
      </c>
      <c r="D11" s="14">
        <v>266</v>
      </c>
      <c r="E11" s="14">
        <v>94</v>
      </c>
      <c r="F11" s="14">
        <v>5439</v>
      </c>
      <c r="G11" s="14">
        <v>15399</v>
      </c>
      <c r="H11" s="14">
        <v>202</v>
      </c>
      <c r="I11" s="14">
        <v>94</v>
      </c>
      <c r="J11" s="14">
        <v>1230</v>
      </c>
      <c r="K11" s="14">
        <v>10000</v>
      </c>
      <c r="L11" s="14">
        <v>966</v>
      </c>
      <c r="M11" s="14">
        <v>297</v>
      </c>
      <c r="N11" s="14">
        <v>5205</v>
      </c>
      <c r="O11" s="14">
        <v>2369</v>
      </c>
      <c r="P11" s="14">
        <v>568</v>
      </c>
      <c r="Q11" s="14">
        <v>1496</v>
      </c>
      <c r="R11" s="14">
        <v>4221</v>
      </c>
    </row>
    <row r="12" spans="1:18" ht="15" customHeight="1">
      <c r="A12" s="24"/>
      <c r="B12" s="15" t="s">
        <v>22</v>
      </c>
      <c r="C12" s="16">
        <f aca="true" t="shared" si="4" ref="C12:R12">C10-C11</f>
        <v>-2762</v>
      </c>
      <c r="D12" s="16">
        <f t="shared" si="4"/>
        <v>77</v>
      </c>
      <c r="E12" s="16">
        <f t="shared" si="4"/>
        <v>-18</v>
      </c>
      <c r="F12" s="16">
        <f t="shared" si="4"/>
        <v>-550</v>
      </c>
      <c r="G12" s="16">
        <f t="shared" si="4"/>
        <v>-1915</v>
      </c>
      <c r="H12" s="16">
        <f t="shared" si="4"/>
        <v>-133</v>
      </c>
      <c r="I12" s="16">
        <f t="shared" si="4"/>
        <v>5</v>
      </c>
      <c r="J12" s="16">
        <f t="shared" si="4"/>
        <v>-80</v>
      </c>
      <c r="K12" s="16">
        <f t="shared" si="4"/>
        <v>80</v>
      </c>
      <c r="L12" s="16">
        <f t="shared" si="4"/>
        <v>-99</v>
      </c>
      <c r="M12" s="16">
        <f t="shared" si="4"/>
        <v>-17</v>
      </c>
      <c r="N12" s="16">
        <f t="shared" si="4"/>
        <v>-121</v>
      </c>
      <c r="O12" s="16">
        <f t="shared" si="4"/>
        <v>423</v>
      </c>
      <c r="P12" s="16">
        <f t="shared" si="4"/>
        <v>-51</v>
      </c>
      <c r="Q12" s="16">
        <f t="shared" si="4"/>
        <v>-571</v>
      </c>
      <c r="R12" s="16">
        <f t="shared" si="4"/>
        <v>208</v>
      </c>
    </row>
    <row r="13" spans="1:18" ht="15" customHeight="1">
      <c r="A13" s="24"/>
      <c r="B13" s="17" t="s">
        <v>23</v>
      </c>
      <c r="C13" s="18">
        <f aca="true" t="shared" si="5" ref="C13:R13">ROUND(C12/C11*100,1)</f>
        <v>-5.8</v>
      </c>
      <c r="D13" s="18">
        <f t="shared" si="5"/>
        <v>28.9</v>
      </c>
      <c r="E13" s="18">
        <f t="shared" si="5"/>
        <v>-19.1</v>
      </c>
      <c r="F13" s="18">
        <f t="shared" si="5"/>
        <v>-10.1</v>
      </c>
      <c r="G13" s="18">
        <f t="shared" si="5"/>
        <v>-12.4</v>
      </c>
      <c r="H13" s="18">
        <f t="shared" si="5"/>
        <v>-65.8</v>
      </c>
      <c r="I13" s="18">
        <f t="shared" si="5"/>
        <v>5.3</v>
      </c>
      <c r="J13" s="18">
        <f t="shared" si="5"/>
        <v>-6.5</v>
      </c>
      <c r="K13" s="18">
        <f t="shared" si="5"/>
        <v>0.8</v>
      </c>
      <c r="L13" s="18">
        <f t="shared" si="5"/>
        <v>-10.2</v>
      </c>
      <c r="M13" s="18">
        <f t="shared" si="5"/>
        <v>-5.7</v>
      </c>
      <c r="N13" s="18">
        <f t="shared" si="5"/>
        <v>-2.3</v>
      </c>
      <c r="O13" s="18">
        <f t="shared" si="5"/>
        <v>17.9</v>
      </c>
      <c r="P13" s="18">
        <f t="shared" si="5"/>
        <v>-9</v>
      </c>
      <c r="Q13" s="18">
        <f t="shared" si="5"/>
        <v>-38.2</v>
      </c>
      <c r="R13" s="18">
        <f t="shared" si="5"/>
        <v>4.9</v>
      </c>
    </row>
    <row r="14" spans="1:18" ht="15" customHeight="1">
      <c r="A14" s="24" t="s">
        <v>25</v>
      </c>
      <c r="B14" s="15" t="s">
        <v>20</v>
      </c>
      <c r="C14" s="13">
        <f>SUM(D14:R14)</f>
        <v>82266</v>
      </c>
      <c r="D14" s="14">
        <v>377</v>
      </c>
      <c r="E14" s="14">
        <v>112</v>
      </c>
      <c r="F14" s="14">
        <v>8522</v>
      </c>
      <c r="G14" s="14">
        <v>17998</v>
      </c>
      <c r="H14" s="14">
        <v>356</v>
      </c>
      <c r="I14" s="14">
        <v>479</v>
      </c>
      <c r="J14" s="14">
        <v>3638</v>
      </c>
      <c r="K14" s="14">
        <v>19596</v>
      </c>
      <c r="L14" s="14">
        <v>1867</v>
      </c>
      <c r="M14" s="14">
        <v>971</v>
      </c>
      <c r="N14" s="14">
        <v>6941</v>
      </c>
      <c r="O14" s="14">
        <v>7920</v>
      </c>
      <c r="P14" s="14">
        <v>1719</v>
      </c>
      <c r="Q14" s="14">
        <v>928</v>
      </c>
      <c r="R14" s="14">
        <v>10842</v>
      </c>
    </row>
    <row r="15" spans="1:18" ht="15" customHeight="1">
      <c r="A15" s="24"/>
      <c r="B15" s="15" t="s">
        <v>21</v>
      </c>
      <c r="C15" s="13">
        <f>SUM(D15:R15)</f>
        <v>88109</v>
      </c>
      <c r="D15" s="14">
        <v>462</v>
      </c>
      <c r="E15" s="14">
        <v>120</v>
      </c>
      <c r="F15" s="14">
        <v>9796</v>
      </c>
      <c r="G15" s="14">
        <v>20069</v>
      </c>
      <c r="H15" s="14">
        <v>393</v>
      </c>
      <c r="I15" s="14">
        <v>521</v>
      </c>
      <c r="J15" s="14">
        <v>3570</v>
      </c>
      <c r="K15" s="14">
        <v>21298</v>
      </c>
      <c r="L15" s="14">
        <v>2980</v>
      </c>
      <c r="M15" s="14">
        <v>967</v>
      </c>
      <c r="N15" s="14">
        <v>7710</v>
      </c>
      <c r="O15" s="14">
        <v>6905</v>
      </c>
      <c r="P15" s="14">
        <v>1706</v>
      </c>
      <c r="Q15" s="14">
        <v>1154</v>
      </c>
      <c r="R15" s="14">
        <v>10458</v>
      </c>
    </row>
    <row r="16" spans="1:18" ht="15" customHeight="1">
      <c r="A16" s="24"/>
      <c r="B16" s="15" t="s">
        <v>22</v>
      </c>
      <c r="C16" s="16">
        <f>C14-C15</f>
        <v>-5843</v>
      </c>
      <c r="D16" s="16">
        <f>D14-D15</f>
        <v>-85</v>
      </c>
      <c r="E16" s="16">
        <f aca="true" t="shared" si="6" ref="E16:R16">E14-E15</f>
        <v>-8</v>
      </c>
      <c r="F16" s="16">
        <f t="shared" si="6"/>
        <v>-1274</v>
      </c>
      <c r="G16" s="16">
        <f t="shared" si="6"/>
        <v>-2071</v>
      </c>
      <c r="H16" s="16">
        <f t="shared" si="6"/>
        <v>-37</v>
      </c>
      <c r="I16" s="16">
        <f t="shared" si="6"/>
        <v>-42</v>
      </c>
      <c r="J16" s="16">
        <f t="shared" si="6"/>
        <v>68</v>
      </c>
      <c r="K16" s="16">
        <f t="shared" si="6"/>
        <v>-1702</v>
      </c>
      <c r="L16" s="16">
        <f t="shared" si="6"/>
        <v>-1113</v>
      </c>
      <c r="M16" s="16">
        <f t="shared" si="6"/>
        <v>4</v>
      </c>
      <c r="N16" s="16">
        <f t="shared" si="6"/>
        <v>-769</v>
      </c>
      <c r="O16" s="16">
        <f>O14-O15</f>
        <v>1015</v>
      </c>
      <c r="P16" s="16">
        <f>P14-P15</f>
        <v>13</v>
      </c>
      <c r="Q16" s="16">
        <f>Q14-Q15</f>
        <v>-226</v>
      </c>
      <c r="R16" s="16">
        <f t="shared" si="6"/>
        <v>384</v>
      </c>
    </row>
    <row r="17" spans="1:18" ht="15" customHeight="1">
      <c r="A17" s="24"/>
      <c r="B17" s="17" t="s">
        <v>23</v>
      </c>
      <c r="C17" s="18">
        <f>ROUND(C16/C15*100,1)</f>
        <v>-6.6</v>
      </c>
      <c r="D17" s="18">
        <f>ROUND(D16/D15*100,1)</f>
        <v>-18.4</v>
      </c>
      <c r="E17" s="18">
        <f aca="true" t="shared" si="7" ref="E17:R17">ROUND(E16/E15*100,1)</f>
        <v>-6.7</v>
      </c>
      <c r="F17" s="18">
        <f t="shared" si="7"/>
        <v>-13</v>
      </c>
      <c r="G17" s="18">
        <f t="shared" si="7"/>
        <v>-10.3</v>
      </c>
      <c r="H17" s="18">
        <f t="shared" si="7"/>
        <v>-9.4</v>
      </c>
      <c r="I17" s="18">
        <f t="shared" si="7"/>
        <v>-8.1</v>
      </c>
      <c r="J17" s="18">
        <f t="shared" si="7"/>
        <v>1.9</v>
      </c>
      <c r="K17" s="18">
        <f t="shared" si="7"/>
        <v>-8</v>
      </c>
      <c r="L17" s="18">
        <f t="shared" si="7"/>
        <v>-37.3</v>
      </c>
      <c r="M17" s="18">
        <f t="shared" si="7"/>
        <v>0.4</v>
      </c>
      <c r="N17" s="18">
        <f t="shared" si="7"/>
        <v>-10</v>
      </c>
      <c r="O17" s="18">
        <f>ROUND(O16/O15*100,1)</f>
        <v>14.7</v>
      </c>
      <c r="P17" s="18">
        <f>ROUND(P16/P15*100,1)</f>
        <v>0.8</v>
      </c>
      <c r="Q17" s="18">
        <f>ROUND(Q16/Q15*100,1)</f>
        <v>-19.6</v>
      </c>
      <c r="R17" s="18">
        <f t="shared" si="7"/>
        <v>3.7</v>
      </c>
    </row>
    <row r="18" spans="1:18" ht="15" customHeight="1">
      <c r="A18" s="24" t="s">
        <v>26</v>
      </c>
      <c r="B18" s="15" t="s">
        <v>20</v>
      </c>
      <c r="C18" s="13">
        <f>SUM(D18:R18)</f>
        <v>46563</v>
      </c>
      <c r="D18" s="14">
        <v>318</v>
      </c>
      <c r="E18" s="14">
        <v>54</v>
      </c>
      <c r="F18" s="14">
        <v>4828</v>
      </c>
      <c r="G18" s="14">
        <v>11629</v>
      </c>
      <c r="H18" s="14">
        <v>64</v>
      </c>
      <c r="I18" s="14">
        <v>60</v>
      </c>
      <c r="J18" s="14">
        <v>1423</v>
      </c>
      <c r="K18" s="14">
        <v>10763</v>
      </c>
      <c r="L18" s="14">
        <v>706</v>
      </c>
      <c r="M18" s="14">
        <v>587</v>
      </c>
      <c r="N18" s="14">
        <v>3636</v>
      </c>
      <c r="O18" s="14">
        <v>4658</v>
      </c>
      <c r="P18" s="14">
        <v>1599</v>
      </c>
      <c r="Q18" s="14">
        <v>795</v>
      </c>
      <c r="R18" s="14">
        <v>5443</v>
      </c>
    </row>
    <row r="19" spans="1:18" ht="15" customHeight="1">
      <c r="A19" s="24"/>
      <c r="B19" s="15" t="s">
        <v>21</v>
      </c>
      <c r="C19" s="13">
        <f>SUM(D19:R19)</f>
        <v>46946</v>
      </c>
      <c r="D19" s="14">
        <v>416</v>
      </c>
      <c r="E19" s="14">
        <v>60</v>
      </c>
      <c r="F19" s="14">
        <v>5365</v>
      </c>
      <c r="G19" s="14">
        <v>11652</v>
      </c>
      <c r="H19" s="14">
        <v>116</v>
      </c>
      <c r="I19" s="14">
        <v>132</v>
      </c>
      <c r="J19" s="14">
        <v>1201</v>
      </c>
      <c r="K19" s="14">
        <v>11081</v>
      </c>
      <c r="L19" s="14">
        <v>688</v>
      </c>
      <c r="M19" s="14">
        <v>600</v>
      </c>
      <c r="N19" s="14">
        <v>3823</v>
      </c>
      <c r="O19" s="14">
        <v>4003</v>
      </c>
      <c r="P19" s="14">
        <v>1401</v>
      </c>
      <c r="Q19" s="14">
        <v>1019</v>
      </c>
      <c r="R19" s="14">
        <v>5389</v>
      </c>
    </row>
    <row r="20" spans="1:18" ht="15" customHeight="1">
      <c r="A20" s="24"/>
      <c r="B20" s="15" t="s">
        <v>22</v>
      </c>
      <c r="C20" s="16">
        <f>C18-C19</f>
        <v>-383</v>
      </c>
      <c r="D20" s="16">
        <f aca="true" t="shared" si="8" ref="D20:R20">D18-D19</f>
        <v>-98</v>
      </c>
      <c r="E20" s="16">
        <f t="shared" si="8"/>
        <v>-6</v>
      </c>
      <c r="F20" s="16">
        <f t="shared" si="8"/>
        <v>-537</v>
      </c>
      <c r="G20" s="16">
        <f t="shared" si="8"/>
        <v>-23</v>
      </c>
      <c r="H20" s="16">
        <f t="shared" si="8"/>
        <v>-52</v>
      </c>
      <c r="I20" s="16">
        <f t="shared" si="8"/>
        <v>-72</v>
      </c>
      <c r="J20" s="16">
        <f t="shared" si="8"/>
        <v>222</v>
      </c>
      <c r="K20" s="16">
        <f t="shared" si="8"/>
        <v>-318</v>
      </c>
      <c r="L20" s="16">
        <f t="shared" si="8"/>
        <v>18</v>
      </c>
      <c r="M20" s="16">
        <f t="shared" si="8"/>
        <v>-13</v>
      </c>
      <c r="N20" s="16">
        <f t="shared" si="8"/>
        <v>-187</v>
      </c>
      <c r="O20" s="16">
        <f>O18-O19</f>
        <v>655</v>
      </c>
      <c r="P20" s="16">
        <f>P18-P19</f>
        <v>198</v>
      </c>
      <c r="Q20" s="16">
        <f>Q18-Q19</f>
        <v>-224</v>
      </c>
      <c r="R20" s="16">
        <f t="shared" si="8"/>
        <v>54</v>
      </c>
    </row>
    <row r="21" spans="1:18" ht="15" customHeight="1">
      <c r="A21" s="24"/>
      <c r="B21" s="17" t="s">
        <v>23</v>
      </c>
      <c r="C21" s="18">
        <f>ROUND(C20/C19*100,1)</f>
        <v>-0.8</v>
      </c>
      <c r="D21" s="18">
        <f aca="true" t="shared" si="9" ref="D21:R21">ROUND(D20/D19*100,1)</f>
        <v>-23.6</v>
      </c>
      <c r="E21" s="18">
        <f t="shared" si="9"/>
        <v>-10</v>
      </c>
      <c r="F21" s="18">
        <f t="shared" si="9"/>
        <v>-10</v>
      </c>
      <c r="G21" s="18">
        <f t="shared" si="9"/>
        <v>-0.2</v>
      </c>
      <c r="H21" s="18">
        <f t="shared" si="9"/>
        <v>-44.8</v>
      </c>
      <c r="I21" s="18">
        <f t="shared" si="9"/>
        <v>-54.5</v>
      </c>
      <c r="J21" s="18">
        <f t="shared" si="9"/>
        <v>18.5</v>
      </c>
      <c r="K21" s="18">
        <f t="shared" si="9"/>
        <v>-2.9</v>
      </c>
      <c r="L21" s="18">
        <f t="shared" si="9"/>
        <v>2.6</v>
      </c>
      <c r="M21" s="18">
        <f t="shared" si="9"/>
        <v>-2.2</v>
      </c>
      <c r="N21" s="18">
        <f t="shared" si="9"/>
        <v>-4.9</v>
      </c>
      <c r="O21" s="18">
        <f>ROUND(O20/O19*100,1)</f>
        <v>16.4</v>
      </c>
      <c r="P21" s="18">
        <f>ROUND(P20/P19*100,1)</f>
        <v>14.1</v>
      </c>
      <c r="Q21" s="18">
        <f>ROUND(Q20/Q19*100,1)</f>
        <v>-22</v>
      </c>
      <c r="R21" s="18">
        <f t="shared" si="9"/>
        <v>1</v>
      </c>
    </row>
    <row r="22" spans="1:18" ht="15" customHeight="1">
      <c r="A22" s="24" t="s">
        <v>27</v>
      </c>
      <c r="B22" s="12" t="s">
        <v>20</v>
      </c>
      <c r="C22" s="13">
        <f>SUM(D22:R22)</f>
        <v>665810</v>
      </c>
      <c r="D22" s="14">
        <v>334</v>
      </c>
      <c r="E22" s="14">
        <v>65</v>
      </c>
      <c r="F22" s="14">
        <v>31766</v>
      </c>
      <c r="G22" s="14">
        <v>107300</v>
      </c>
      <c r="H22" s="14">
        <v>1794</v>
      </c>
      <c r="I22" s="14">
        <v>13449</v>
      </c>
      <c r="J22" s="14">
        <v>30585</v>
      </c>
      <c r="K22" s="14">
        <v>180235</v>
      </c>
      <c r="L22" s="14">
        <v>18594</v>
      </c>
      <c r="M22" s="14">
        <v>16880</v>
      </c>
      <c r="N22" s="14">
        <v>84380</v>
      </c>
      <c r="O22" s="14">
        <v>57561</v>
      </c>
      <c r="P22" s="14">
        <v>28331</v>
      </c>
      <c r="Q22" s="14">
        <v>1341</v>
      </c>
      <c r="R22" s="14">
        <v>93195</v>
      </c>
    </row>
    <row r="23" spans="1:18" ht="15" customHeight="1">
      <c r="A23" s="24"/>
      <c r="B23" s="15" t="s">
        <v>21</v>
      </c>
      <c r="C23" s="13">
        <f>SUM(D23:R23)</f>
        <v>691935</v>
      </c>
      <c r="D23" s="14">
        <v>664</v>
      </c>
      <c r="E23" s="14">
        <v>75</v>
      </c>
      <c r="F23" s="14">
        <v>34223</v>
      </c>
      <c r="G23" s="14">
        <v>121879</v>
      </c>
      <c r="H23" s="14">
        <v>2051</v>
      </c>
      <c r="I23" s="14">
        <v>12615</v>
      </c>
      <c r="J23" s="14">
        <v>30110</v>
      </c>
      <c r="K23" s="14">
        <v>190459</v>
      </c>
      <c r="L23" s="14">
        <v>21454</v>
      </c>
      <c r="M23" s="14">
        <v>17703</v>
      </c>
      <c r="N23" s="14">
        <v>86573</v>
      </c>
      <c r="O23" s="14">
        <v>53551</v>
      </c>
      <c r="P23" s="14">
        <v>26653</v>
      </c>
      <c r="Q23" s="14">
        <v>1660</v>
      </c>
      <c r="R23" s="14">
        <v>92265</v>
      </c>
    </row>
    <row r="24" spans="1:18" ht="15" customHeight="1">
      <c r="A24" s="24"/>
      <c r="B24" s="15" t="s">
        <v>22</v>
      </c>
      <c r="C24" s="16">
        <f>C22-C23</f>
        <v>-26125</v>
      </c>
      <c r="D24" s="16">
        <f aca="true" t="shared" si="10" ref="D24:R24">D22-D23</f>
        <v>-330</v>
      </c>
      <c r="E24" s="16">
        <f t="shared" si="10"/>
        <v>-10</v>
      </c>
      <c r="F24" s="16">
        <f t="shared" si="10"/>
        <v>-2457</v>
      </c>
      <c r="G24" s="16">
        <f t="shared" si="10"/>
        <v>-14579</v>
      </c>
      <c r="H24" s="16">
        <f t="shared" si="10"/>
        <v>-257</v>
      </c>
      <c r="I24" s="16">
        <f t="shared" si="10"/>
        <v>834</v>
      </c>
      <c r="J24" s="16">
        <f t="shared" si="10"/>
        <v>475</v>
      </c>
      <c r="K24" s="16">
        <f t="shared" si="10"/>
        <v>-10224</v>
      </c>
      <c r="L24" s="16">
        <f t="shared" si="10"/>
        <v>-2860</v>
      </c>
      <c r="M24" s="16">
        <f t="shared" si="10"/>
        <v>-823</v>
      </c>
      <c r="N24" s="16">
        <f t="shared" si="10"/>
        <v>-2193</v>
      </c>
      <c r="O24" s="16">
        <f>O22-O23</f>
        <v>4010</v>
      </c>
      <c r="P24" s="16">
        <f>P22-P23</f>
        <v>1678</v>
      </c>
      <c r="Q24" s="16">
        <f>Q22-Q23</f>
        <v>-319</v>
      </c>
      <c r="R24" s="16">
        <f t="shared" si="10"/>
        <v>930</v>
      </c>
    </row>
    <row r="25" spans="1:18" ht="15" customHeight="1">
      <c r="A25" s="24"/>
      <c r="B25" s="15" t="s">
        <v>23</v>
      </c>
      <c r="C25" s="18">
        <f>ROUND(C24/C23*100,1)</f>
        <v>-3.8</v>
      </c>
      <c r="D25" s="18">
        <f aca="true" t="shared" si="11" ref="D25:R25">ROUND(D24/D23*100,1)</f>
        <v>-49.7</v>
      </c>
      <c r="E25" s="18">
        <f t="shared" si="11"/>
        <v>-13.3</v>
      </c>
      <c r="F25" s="18">
        <f t="shared" si="11"/>
        <v>-7.2</v>
      </c>
      <c r="G25" s="18">
        <f t="shared" si="11"/>
        <v>-12</v>
      </c>
      <c r="H25" s="18">
        <f t="shared" si="11"/>
        <v>-12.5</v>
      </c>
      <c r="I25" s="18">
        <f t="shared" si="11"/>
        <v>6.6</v>
      </c>
      <c r="J25" s="18">
        <f t="shared" si="11"/>
        <v>1.6</v>
      </c>
      <c r="K25" s="18">
        <f t="shared" si="11"/>
        <v>-5.4</v>
      </c>
      <c r="L25" s="18">
        <f t="shared" si="11"/>
        <v>-13.3</v>
      </c>
      <c r="M25" s="18">
        <f t="shared" si="11"/>
        <v>-4.6</v>
      </c>
      <c r="N25" s="18">
        <f t="shared" si="11"/>
        <v>-2.5</v>
      </c>
      <c r="O25" s="18">
        <f>ROUND(O24/O23*100,1)</f>
        <v>7.5</v>
      </c>
      <c r="P25" s="18">
        <f>ROUND(P24/P23*100,1)</f>
        <v>6.3</v>
      </c>
      <c r="Q25" s="18">
        <f>ROUND(Q24/Q23*100,1)</f>
        <v>-19.2</v>
      </c>
      <c r="R25" s="18">
        <f t="shared" si="11"/>
        <v>1</v>
      </c>
    </row>
    <row r="26" spans="1:18" ht="15" customHeight="1">
      <c r="A26" s="24" t="s">
        <v>28</v>
      </c>
      <c r="B26" s="12" t="s">
        <v>20</v>
      </c>
      <c r="C26" s="13">
        <f>SUM(D26:R26)</f>
        <v>45955</v>
      </c>
      <c r="D26" s="14">
        <v>25</v>
      </c>
      <c r="E26" s="19" t="s">
        <v>29</v>
      </c>
      <c r="F26" s="14">
        <v>2423</v>
      </c>
      <c r="G26" s="14">
        <v>14891</v>
      </c>
      <c r="H26" s="14">
        <v>100</v>
      </c>
      <c r="I26" s="14">
        <v>307</v>
      </c>
      <c r="J26" s="14">
        <v>2355</v>
      </c>
      <c r="K26" s="14">
        <v>8829</v>
      </c>
      <c r="L26" s="14">
        <v>642</v>
      </c>
      <c r="M26" s="14">
        <v>1281</v>
      </c>
      <c r="N26" s="14">
        <v>3174</v>
      </c>
      <c r="O26" s="14">
        <v>4967</v>
      </c>
      <c r="P26" s="14">
        <v>1703</v>
      </c>
      <c r="Q26" s="14">
        <v>218</v>
      </c>
      <c r="R26" s="14">
        <v>5040</v>
      </c>
    </row>
    <row r="27" spans="1:18" ht="15" customHeight="1">
      <c r="A27" s="24"/>
      <c r="B27" s="15" t="s">
        <v>21</v>
      </c>
      <c r="C27" s="13">
        <f>SUM(D27:R27)</f>
        <v>49080</v>
      </c>
      <c r="D27" s="14">
        <v>30</v>
      </c>
      <c r="E27" s="19" t="s">
        <v>29</v>
      </c>
      <c r="F27" s="14">
        <v>2642</v>
      </c>
      <c r="G27" s="14">
        <v>16680</v>
      </c>
      <c r="H27" s="14">
        <v>184</v>
      </c>
      <c r="I27" s="14">
        <v>550</v>
      </c>
      <c r="J27" s="14">
        <v>2310</v>
      </c>
      <c r="K27" s="14">
        <v>9445</v>
      </c>
      <c r="L27" s="14">
        <v>740</v>
      </c>
      <c r="M27" s="14">
        <v>1450</v>
      </c>
      <c r="N27" s="14">
        <v>3360</v>
      </c>
      <c r="O27" s="14">
        <v>4260</v>
      </c>
      <c r="P27" s="14">
        <v>1515</v>
      </c>
      <c r="Q27" s="14">
        <v>181</v>
      </c>
      <c r="R27" s="14">
        <v>5733</v>
      </c>
    </row>
    <row r="28" spans="1:18" ht="15" customHeight="1">
      <c r="A28" s="24"/>
      <c r="B28" s="15" t="s">
        <v>22</v>
      </c>
      <c r="C28" s="16">
        <f>C26-C27</f>
        <v>-3125</v>
      </c>
      <c r="D28" s="16">
        <f>D26-D27</f>
        <v>-5</v>
      </c>
      <c r="E28" s="19" t="s">
        <v>30</v>
      </c>
      <c r="F28" s="16">
        <f aca="true" t="shared" si="12" ref="F28:R28">F26-F27</f>
        <v>-219</v>
      </c>
      <c r="G28" s="16">
        <f t="shared" si="12"/>
        <v>-1789</v>
      </c>
      <c r="H28" s="16">
        <f t="shared" si="12"/>
        <v>-84</v>
      </c>
      <c r="I28" s="16">
        <f t="shared" si="12"/>
        <v>-243</v>
      </c>
      <c r="J28" s="16">
        <f t="shared" si="12"/>
        <v>45</v>
      </c>
      <c r="K28" s="16">
        <f t="shared" si="12"/>
        <v>-616</v>
      </c>
      <c r="L28" s="16">
        <f t="shared" si="12"/>
        <v>-98</v>
      </c>
      <c r="M28" s="16">
        <f t="shared" si="12"/>
        <v>-169</v>
      </c>
      <c r="N28" s="16">
        <f t="shared" si="12"/>
        <v>-186</v>
      </c>
      <c r="O28" s="16">
        <f t="shared" si="12"/>
        <v>707</v>
      </c>
      <c r="P28" s="16">
        <f t="shared" si="12"/>
        <v>188</v>
      </c>
      <c r="Q28" s="16">
        <f t="shared" si="12"/>
        <v>37</v>
      </c>
      <c r="R28" s="16">
        <f t="shared" si="12"/>
        <v>-693</v>
      </c>
    </row>
    <row r="29" spans="1:18" ht="15" customHeight="1">
      <c r="A29" s="24"/>
      <c r="B29" s="17" t="s">
        <v>23</v>
      </c>
      <c r="C29" s="18">
        <f>ROUND(C28/C27*100,1)</f>
        <v>-6.4</v>
      </c>
      <c r="D29" s="18">
        <f>ROUND(D28/D27*100,1)</f>
        <v>-16.7</v>
      </c>
      <c r="E29" s="20" t="s">
        <v>30</v>
      </c>
      <c r="F29" s="18">
        <f aca="true" t="shared" si="13" ref="F29:R29">ROUND(F28/F27*100,1)</f>
        <v>-8.3</v>
      </c>
      <c r="G29" s="18">
        <f t="shared" si="13"/>
        <v>-10.7</v>
      </c>
      <c r="H29" s="18">
        <f t="shared" si="13"/>
        <v>-45.7</v>
      </c>
      <c r="I29" s="18">
        <f t="shared" si="13"/>
        <v>-44.2</v>
      </c>
      <c r="J29" s="18">
        <f t="shared" si="13"/>
        <v>1.9</v>
      </c>
      <c r="K29" s="18">
        <f t="shared" si="13"/>
        <v>-6.5</v>
      </c>
      <c r="L29" s="18">
        <f t="shared" si="13"/>
        <v>-13.2</v>
      </c>
      <c r="M29" s="18">
        <f t="shared" si="13"/>
        <v>-11.7</v>
      </c>
      <c r="N29" s="18">
        <f t="shared" si="13"/>
        <v>-5.5</v>
      </c>
      <c r="O29" s="18">
        <f t="shared" si="13"/>
        <v>16.6</v>
      </c>
      <c r="P29" s="18">
        <f t="shared" si="13"/>
        <v>12.4</v>
      </c>
      <c r="Q29" s="18">
        <f t="shared" si="13"/>
        <v>20.4</v>
      </c>
      <c r="R29" s="18">
        <f t="shared" si="13"/>
        <v>-12.1</v>
      </c>
    </row>
    <row r="30" spans="1:18" ht="15" customHeight="1">
      <c r="A30" s="24" t="s">
        <v>31</v>
      </c>
      <c r="B30" s="15" t="s">
        <v>20</v>
      </c>
      <c r="C30" s="13">
        <f>SUM(D30:R30)</f>
        <v>141271</v>
      </c>
      <c r="D30" s="14">
        <v>307</v>
      </c>
      <c r="E30" s="14">
        <v>155</v>
      </c>
      <c r="F30" s="14">
        <v>10119</v>
      </c>
      <c r="G30" s="14">
        <v>38987</v>
      </c>
      <c r="H30" s="14">
        <v>54</v>
      </c>
      <c r="I30" s="14">
        <v>526</v>
      </c>
      <c r="J30" s="14">
        <v>9431</v>
      </c>
      <c r="K30" s="14">
        <v>31966</v>
      </c>
      <c r="L30" s="14">
        <v>1623</v>
      </c>
      <c r="M30" s="14">
        <v>2436</v>
      </c>
      <c r="N30" s="14">
        <v>10156</v>
      </c>
      <c r="O30" s="14">
        <v>14468</v>
      </c>
      <c r="P30" s="14">
        <v>5052</v>
      </c>
      <c r="Q30" s="14">
        <v>424</v>
      </c>
      <c r="R30" s="14">
        <v>15567</v>
      </c>
    </row>
    <row r="31" spans="1:18" ht="15" customHeight="1">
      <c r="A31" s="24"/>
      <c r="B31" s="15" t="s">
        <v>21</v>
      </c>
      <c r="C31" s="13">
        <f>SUM(D31:R31)</f>
        <v>145666</v>
      </c>
      <c r="D31" s="14">
        <v>283</v>
      </c>
      <c r="E31" s="14">
        <v>194</v>
      </c>
      <c r="F31" s="14">
        <v>10968</v>
      </c>
      <c r="G31" s="14">
        <v>40587</v>
      </c>
      <c r="H31" s="14">
        <v>150</v>
      </c>
      <c r="I31" s="14">
        <v>732</v>
      </c>
      <c r="J31" s="14">
        <v>8979</v>
      </c>
      <c r="K31" s="14">
        <v>34273</v>
      </c>
      <c r="L31" s="14">
        <v>2046</v>
      </c>
      <c r="M31" s="14">
        <v>2492</v>
      </c>
      <c r="N31" s="14">
        <v>11126</v>
      </c>
      <c r="O31" s="14">
        <v>13035</v>
      </c>
      <c r="P31" s="14">
        <v>4852</v>
      </c>
      <c r="Q31" s="14">
        <v>600</v>
      </c>
      <c r="R31" s="14">
        <v>15349</v>
      </c>
    </row>
    <row r="32" spans="1:18" ht="15" customHeight="1">
      <c r="A32" s="24"/>
      <c r="B32" s="15" t="s">
        <v>22</v>
      </c>
      <c r="C32" s="16">
        <f>C30-C31</f>
        <v>-4395</v>
      </c>
      <c r="D32" s="16">
        <f aca="true" t="shared" si="14" ref="D32:R32">D30-D31</f>
        <v>24</v>
      </c>
      <c r="E32" s="16">
        <f t="shared" si="14"/>
        <v>-39</v>
      </c>
      <c r="F32" s="16">
        <f t="shared" si="14"/>
        <v>-849</v>
      </c>
      <c r="G32" s="16">
        <f t="shared" si="14"/>
        <v>-1600</v>
      </c>
      <c r="H32" s="16">
        <f t="shared" si="14"/>
        <v>-96</v>
      </c>
      <c r="I32" s="16">
        <f t="shared" si="14"/>
        <v>-206</v>
      </c>
      <c r="J32" s="16">
        <f t="shared" si="14"/>
        <v>452</v>
      </c>
      <c r="K32" s="16">
        <f t="shared" si="14"/>
        <v>-2307</v>
      </c>
      <c r="L32" s="16">
        <f t="shared" si="14"/>
        <v>-423</v>
      </c>
      <c r="M32" s="16">
        <f t="shared" si="14"/>
        <v>-56</v>
      </c>
      <c r="N32" s="16">
        <f t="shared" si="14"/>
        <v>-970</v>
      </c>
      <c r="O32" s="16">
        <f>O30-O31</f>
        <v>1433</v>
      </c>
      <c r="P32" s="16">
        <f>P30-P31</f>
        <v>200</v>
      </c>
      <c r="Q32" s="16">
        <f>Q30-Q31</f>
        <v>-176</v>
      </c>
      <c r="R32" s="16">
        <f t="shared" si="14"/>
        <v>218</v>
      </c>
    </row>
    <row r="33" spans="1:18" ht="15" customHeight="1">
      <c r="A33" s="24"/>
      <c r="B33" s="17" t="s">
        <v>23</v>
      </c>
      <c r="C33" s="18">
        <f>ROUND(C32/C31*100,1)</f>
        <v>-3</v>
      </c>
      <c r="D33" s="18">
        <f aca="true" t="shared" si="15" ref="D33:R33">ROUND(D32/D31*100,1)</f>
        <v>8.5</v>
      </c>
      <c r="E33" s="18">
        <f t="shared" si="15"/>
        <v>-20.1</v>
      </c>
      <c r="F33" s="18">
        <f t="shared" si="15"/>
        <v>-7.7</v>
      </c>
      <c r="G33" s="18">
        <f t="shared" si="15"/>
        <v>-3.9</v>
      </c>
      <c r="H33" s="18">
        <f t="shared" si="15"/>
        <v>-64</v>
      </c>
      <c r="I33" s="18">
        <f t="shared" si="15"/>
        <v>-28.1</v>
      </c>
      <c r="J33" s="18">
        <f t="shared" si="15"/>
        <v>5</v>
      </c>
      <c r="K33" s="18">
        <f t="shared" si="15"/>
        <v>-6.7</v>
      </c>
      <c r="L33" s="18">
        <f t="shared" si="15"/>
        <v>-20.7</v>
      </c>
      <c r="M33" s="18">
        <f t="shared" si="15"/>
        <v>-2.2</v>
      </c>
      <c r="N33" s="18">
        <f t="shared" si="15"/>
        <v>-8.7</v>
      </c>
      <c r="O33" s="18">
        <f>ROUND(O32/O31*100,1)</f>
        <v>11</v>
      </c>
      <c r="P33" s="18">
        <f>ROUND(P32/P31*100,1)</f>
        <v>4.1</v>
      </c>
      <c r="Q33" s="18">
        <f>ROUND(Q32/Q31*100,1)</f>
        <v>-29.3</v>
      </c>
      <c r="R33" s="18">
        <f t="shared" si="15"/>
        <v>1.4</v>
      </c>
    </row>
    <row r="34" spans="1:18" ht="15" customHeight="1">
      <c r="A34" s="24" t="s">
        <v>32</v>
      </c>
      <c r="B34" s="15" t="s">
        <v>20</v>
      </c>
      <c r="C34" s="13">
        <f>SUM(D34:R34)</f>
        <v>20023</v>
      </c>
      <c r="D34" s="14">
        <v>73</v>
      </c>
      <c r="E34" s="14">
        <v>21</v>
      </c>
      <c r="F34" s="14">
        <v>2429</v>
      </c>
      <c r="G34" s="14">
        <v>2712</v>
      </c>
      <c r="H34" s="20" t="s">
        <v>30</v>
      </c>
      <c r="I34" s="14">
        <v>153</v>
      </c>
      <c r="J34" s="14">
        <v>446</v>
      </c>
      <c r="K34" s="14">
        <v>5336</v>
      </c>
      <c r="L34" s="14">
        <v>268</v>
      </c>
      <c r="M34" s="14">
        <v>279</v>
      </c>
      <c r="N34" s="14">
        <v>1480</v>
      </c>
      <c r="O34" s="14">
        <v>1670</v>
      </c>
      <c r="P34" s="14">
        <v>749</v>
      </c>
      <c r="Q34" s="14">
        <v>195</v>
      </c>
      <c r="R34" s="14">
        <v>4212</v>
      </c>
    </row>
    <row r="35" spans="1:18" ht="15" customHeight="1">
      <c r="A35" s="24"/>
      <c r="B35" s="15" t="s">
        <v>21</v>
      </c>
      <c r="C35" s="13">
        <f>SUM(D35:R35)</f>
        <v>20517</v>
      </c>
      <c r="D35" s="14">
        <v>29</v>
      </c>
      <c r="E35" s="14">
        <v>23</v>
      </c>
      <c r="F35" s="14">
        <v>2701</v>
      </c>
      <c r="G35" s="14">
        <v>3158</v>
      </c>
      <c r="H35" s="14">
        <v>53</v>
      </c>
      <c r="I35" s="14">
        <v>357</v>
      </c>
      <c r="J35" s="14">
        <v>680</v>
      </c>
      <c r="K35" s="14">
        <v>5233</v>
      </c>
      <c r="L35" s="14">
        <v>331</v>
      </c>
      <c r="M35" s="14">
        <v>315</v>
      </c>
      <c r="N35" s="14">
        <v>1562</v>
      </c>
      <c r="O35" s="14">
        <v>1261</v>
      </c>
      <c r="P35" s="14">
        <v>715</v>
      </c>
      <c r="Q35" s="14">
        <v>209</v>
      </c>
      <c r="R35" s="14">
        <v>3890</v>
      </c>
    </row>
    <row r="36" spans="1:18" ht="15" customHeight="1">
      <c r="A36" s="24"/>
      <c r="B36" s="15" t="s">
        <v>22</v>
      </c>
      <c r="C36" s="16">
        <f>C34-C35</f>
        <v>-494</v>
      </c>
      <c r="D36" s="16">
        <f>D34-D35</f>
        <v>44</v>
      </c>
      <c r="E36" s="16">
        <f aca="true" t="shared" si="16" ref="E36:R36">E34-E35</f>
        <v>-2</v>
      </c>
      <c r="F36" s="16">
        <f t="shared" si="16"/>
        <v>-272</v>
      </c>
      <c r="G36" s="16">
        <f t="shared" si="16"/>
        <v>-446</v>
      </c>
      <c r="H36" s="21">
        <v>-53</v>
      </c>
      <c r="I36" s="16">
        <f t="shared" si="16"/>
        <v>-204</v>
      </c>
      <c r="J36" s="16">
        <f t="shared" si="16"/>
        <v>-234</v>
      </c>
      <c r="K36" s="16">
        <f t="shared" si="16"/>
        <v>103</v>
      </c>
      <c r="L36" s="16">
        <f t="shared" si="16"/>
        <v>-63</v>
      </c>
      <c r="M36" s="16">
        <f t="shared" si="16"/>
        <v>-36</v>
      </c>
      <c r="N36" s="16">
        <f t="shared" si="16"/>
        <v>-82</v>
      </c>
      <c r="O36" s="16">
        <f>O34-O35</f>
        <v>409</v>
      </c>
      <c r="P36" s="16">
        <f>P34-P35</f>
        <v>34</v>
      </c>
      <c r="Q36" s="16">
        <f>Q34-Q35</f>
        <v>-14</v>
      </c>
      <c r="R36" s="16">
        <f t="shared" si="16"/>
        <v>322</v>
      </c>
    </row>
    <row r="37" spans="1:18" ht="15" customHeight="1">
      <c r="A37" s="25"/>
      <c r="B37" s="15" t="s">
        <v>23</v>
      </c>
      <c r="C37" s="18">
        <f>ROUND(C36/C35*100,1)</f>
        <v>-2.4</v>
      </c>
      <c r="D37" s="18">
        <f>ROUND(D36/D35*100,1)</f>
        <v>151.7</v>
      </c>
      <c r="E37" s="18">
        <f aca="true" t="shared" si="17" ref="E37:R37">ROUND(E36/E35*100,1)</f>
        <v>-8.7</v>
      </c>
      <c r="F37" s="18">
        <f t="shared" si="17"/>
        <v>-10.1</v>
      </c>
      <c r="G37" s="18">
        <f t="shared" si="17"/>
        <v>-14.1</v>
      </c>
      <c r="H37" s="20">
        <v>-100</v>
      </c>
      <c r="I37" s="18">
        <f t="shared" si="17"/>
        <v>-57.1</v>
      </c>
      <c r="J37" s="18">
        <f t="shared" si="17"/>
        <v>-34.4</v>
      </c>
      <c r="K37" s="18">
        <f t="shared" si="17"/>
        <v>2</v>
      </c>
      <c r="L37" s="18">
        <f t="shared" si="17"/>
        <v>-19</v>
      </c>
      <c r="M37" s="18">
        <f t="shared" si="17"/>
        <v>-11.4</v>
      </c>
      <c r="N37" s="18">
        <f t="shared" si="17"/>
        <v>-5.2</v>
      </c>
      <c r="O37" s="18">
        <f>ROUND(O36/O35*100,1)</f>
        <v>32.4</v>
      </c>
      <c r="P37" s="18">
        <f>ROUND(P36/P35*100,1)</f>
        <v>4.8</v>
      </c>
      <c r="Q37" s="18">
        <f>ROUND(Q36/Q35*100,1)</f>
        <v>-6.7</v>
      </c>
      <c r="R37" s="18">
        <f t="shared" si="17"/>
        <v>8.3</v>
      </c>
    </row>
    <row r="38" spans="1:18" ht="13.5">
      <c r="A38" s="22"/>
      <c r="B38" s="2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</sheetData>
  <mergeCells count="25">
    <mergeCell ref="A3:B5"/>
    <mergeCell ref="C3:C5"/>
    <mergeCell ref="D3:D5"/>
    <mergeCell ref="E3:E5"/>
    <mergeCell ref="L3:L5"/>
    <mergeCell ref="M3:M5"/>
    <mergeCell ref="F3:F5"/>
    <mergeCell ref="G3:G5"/>
    <mergeCell ref="H3:H5"/>
    <mergeCell ref="I3:I5"/>
    <mergeCell ref="R3:R5"/>
    <mergeCell ref="A6:A9"/>
    <mergeCell ref="A10:A13"/>
    <mergeCell ref="A14:A17"/>
    <mergeCell ref="N3:N5"/>
    <mergeCell ref="O3:O5"/>
    <mergeCell ref="P3:P5"/>
    <mergeCell ref="Q3:Q5"/>
    <mergeCell ref="J3:J5"/>
    <mergeCell ref="K3:K5"/>
    <mergeCell ref="A34:A37"/>
    <mergeCell ref="A18:A21"/>
    <mergeCell ref="A22:A25"/>
    <mergeCell ref="A26:A29"/>
    <mergeCell ref="A30:A33"/>
  </mergeCells>
  <printOptions/>
  <pageMargins left="0.75" right="0.75" top="1" bottom="1" header="0.512" footer="0.51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　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統計課管理者</dc:creator>
  <cp:keywords/>
  <dc:description/>
  <cp:lastModifiedBy>統計課管理者</cp:lastModifiedBy>
  <dcterms:created xsi:type="dcterms:W3CDTF">2011-12-16T05:10:59Z</dcterms:created>
  <dcterms:modified xsi:type="dcterms:W3CDTF">2011-12-16T05:13:55Z</dcterms:modified>
  <cp:category/>
  <cp:version/>
  <cp:contentType/>
  <cp:contentStatus/>
</cp:coreProperties>
</file>