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Jm0026-smb5\健康福祉部\健康福祉部（本庁）\各課専用\薬務課\01 共用\★ 物価高騰等対策\R7-12補正事業\☆08 実績報告\01 実績報告検討\0626 事前周知準備\01 HP掲載用\"/>
    </mc:Choice>
  </mc:AlternateContent>
  <xr:revisionPtr revIDLastSave="0" documentId="13_ncr:1_{4D9857E4-736C-4B14-A02F-AF86931BA17E}" xr6:coauthVersionLast="47" xr6:coauthVersionMax="47" xr10:uidLastSave="{00000000-0000-0000-0000-000000000000}"/>
  <bookViews>
    <workbookView xWindow="5310" yWindow="750" windowWidth="22965" windowHeight="14565"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別紙（2.0％超部分算定シート）（法人単位）" sheetId="123" r:id="rId3"/>
    <sheet name="都道府県リスト" sheetId="62" state="hidden" r:id="rId4"/>
  </sheets>
  <definedNames>
    <definedName name="_xlnm._FilterDatabase" localSheetId="1" hidden="1">'【総額及び平均額】賃上げ支援事業実績報告書（法人単位）'!$A$10:$R$26</definedName>
    <definedName name="_xlnm._FilterDatabase" localSheetId="2" hidden="1">'別紙（2.0％超部分算定シート）（法人単位）'!$A$3:$L$4</definedName>
    <definedName name="_xlnm.Print_Area" localSheetId="1">'【総額及び平均額】賃上げ支援事業実績報告書（法人単位）'!$A$1:$H$31</definedName>
    <definedName name="_xlnm.Print_Area" localSheetId="2">'別紙（2.0％超部分算定シート）（法人単位）'!$A$1:$I$7</definedName>
    <definedName name="_xlnm.Print_Area">#REF!</definedName>
    <definedName name="_xlnm.Print_Titles" localSheetId="1">'【総額及び平均額】賃上げ支援事業実績報告書（法人単位）'!$2:$9</definedName>
    <definedName name="_xlnm.Print_Titles" localSheetId="2">'別紙（2.0％超部分算定シート）（法人単位）'!$1:$2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22" l="1"/>
  <c r="G26" i="122"/>
  <c r="G25" i="122"/>
  <c r="G24" i="122"/>
  <c r="G23" i="122"/>
  <c r="G20" i="122"/>
  <c r="G19" i="122"/>
  <c r="G18" i="122"/>
  <c r="G14" i="122"/>
  <c r="G13" i="122"/>
  <c r="G12" i="122"/>
  <c r="G11" i="122"/>
  <c r="G4" i="122" l="1"/>
  <c r="G6" i="122" s="1"/>
  <c r="G8" i="122" s="1"/>
  <c r="E8" i="122" s="1"/>
  <c r="C29" i="122" s="1"/>
  <c r="C30" i="122" s="1"/>
  <c r="I5" i="123"/>
  <c r="D5" i="123"/>
  <c r="E5" i="123" s="1"/>
  <c r="I4" i="123"/>
  <c r="G15" i="122" s="1"/>
  <c r="D4" i="123"/>
  <c r="E4" i="123" s="1"/>
  <c r="E29" i="122" l="1"/>
  <c r="E30" i="122" s="1"/>
  <c r="E7" i="122"/>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<sst xmlns="http://schemas.openxmlformats.org/spreadsheetml/2006/main" count="570" uniqueCount="165">
  <si>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</si>
  <si>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</si>
  <si>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</si>
  <si>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</si>
  <si>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</si>
  <si>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</si>
  <si>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</si>
  <si>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</si>
  <si>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</si>
  <si>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</si>
  <si>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</si>
  <si>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</si>
  <si>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</si>
  <si>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</si>
  <si>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</si>
  <si>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</si>
  <si>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</si>
  <si>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</si>
  <si>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</si>
  <si>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</si>
  <si>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</si>
  <si>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</si>
  <si>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</si>
  <si>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</si>
  <si>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</si>
  <si>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</si>
  <si>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</si>
  <si>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</si>
  <si>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</si>
  <si>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</si>
  <si>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</si>
  <si>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</si>
  <si>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</si>
  <si>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</si>
  <si>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</si>
  <si>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</si>
  <si>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</si>
  <si>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</si>
  <si>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</si>
  <si>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</si>
  <si>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</si>
  <si>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</si>
  <si>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</si>
  <si>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</si>
  <si>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</si>
  <si>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</si>
  <si>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</si>
  <si>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</si>
  <si>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</si>
  <si>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</si>
  <si>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（記載要領）</t>
    <rPh sb="1" eb="3">
      <t>キサイ</t>
    </rPh>
    <rPh sb="3" eb="5">
      <t>ヨウリョウ</t>
    </rPh>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</si>
  <si>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</si>
  <si>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</si>
  <si>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</si>
  <si>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</si>
  <si>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</si>
  <si>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</si>
  <si>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</si>
  <si>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</si>
  <si>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</si>
  <si>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</si>
  <si>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交付確定額</t>
    <rPh sb="0" eb="2">
      <t>コウフ</t>
    </rPh>
    <rPh sb="2" eb="5">
      <t>カクテイガク</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</si>
  <si>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</si>
  <si>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</si>
  <si>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</si>
  <si>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</si>
  <si>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</si>
  <si>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</si>
  <si>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</si>
  <si>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</si>
  <si>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</si>
  <si>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</si>
  <si>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</si>
  <si>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</si>
  <si>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</si>
  <si>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</si>
  <si>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</si>
  <si>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</si>
  <si>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</si>
  <si>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</si>
  <si>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</si>
  <si>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</si>
  <si>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</si>
  <si>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</si>
  <si>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</si>
  <si>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</si>
  <si>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</si>
  <si>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</si>
  <si>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</si>
  <si>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</si>
  <si>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</si>
  <si>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</si>
  <si>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</si>
  <si>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</si>
  <si>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</si>
  <si>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</si>
  <si>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</si>
  <si>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</si>
  <si>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</si>
  <si>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</si>
  <si>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</si>
  <si>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</si>
  <si>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</si>
  <si>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</si>
  <si>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</si>
  <si>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</si>
  <si>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</si>
  <si>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</si>
  <si>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</si>
  <si>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②月額または
月額換算額</t>
    <rPh sb="1" eb="3">
      <t>ゲツガク</t>
    </rPh>
    <rPh sb="7" eb="9">
      <t>ゲツガク</t>
    </rPh>
    <rPh sb="9" eb="11">
      <t>カンサン</t>
    </rPh>
    <rPh sb="11" eb="12">
      <t>ガク</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</si>
  <si>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</si>
  <si>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❸－❷：返還額（千円未満切り捨て）</t>
    <rPh sb="4" eb="7">
      <t>ヘンカンガク</t>
    </rPh>
    <rPh sb="8" eb="10">
      <t>センエン</t>
    </rPh>
    <rPh sb="10" eb="12">
      <t>ミマン</t>
    </rPh>
    <rPh sb="12" eb="13">
      <t>キ</t>
    </rPh>
    <rPh sb="14" eb="15">
      <t>ス</t>
    </rPh>
    <phoneticPr fontId="35"/>
  </si>
  <si>
    <t>賃金改善に係る診療報酬及び他の補助金等を受けた場合その額（直接入力）</t>
    <rPh sb="29" eb="31">
      <t>チョクセツ</t>
    </rPh>
    <rPh sb="31" eb="33">
      <t>ニュウリョク</t>
    </rPh>
    <phoneticPr fontId="35"/>
  </si>
  <si>
    <t>❶：賃金改善の総額（自動計算）</t>
    <rPh sb="2" eb="4">
      <t>チンギン</t>
    </rPh>
    <rPh sb="4" eb="6">
      <t>カイゼン</t>
    </rPh>
    <rPh sb="7" eb="9">
      <t>ソウガク</t>
    </rPh>
    <rPh sb="10" eb="12">
      <t>ジドウ</t>
    </rPh>
    <rPh sb="12" eb="14">
      <t>ケイサン</t>
    </rPh>
    <phoneticPr fontId="35"/>
  </si>
  <si>
    <t>賃金改善の総額
（自動計算）</t>
    <rPh sb="9" eb="11">
      <t>ジドウ</t>
    </rPh>
    <rPh sb="11" eb="13">
      <t>ケイサン</t>
    </rPh>
    <phoneticPr fontId="35"/>
  </si>
  <si>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</si>
  <si>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</si>
  <si>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</si>
  <si>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</si>
  <si>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</si>
  <si>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</si>
  <si>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</si>
  <si>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</si>
  <si>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</si>
  <si>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❷≧❸の判定（×は返還あり）</t>
    <rPh sb="4" eb="6">
      <t>ハンテイ</t>
    </rPh>
    <phoneticPr fontId="35"/>
  </si>
  <si>
    <t>②月額または
月額換算額</t>
    <rPh sb="1" eb="3">
      <t>ゲツガク</t>
    </rPh>
    <phoneticPr fontId="35"/>
  </si>
  <si>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</si>
  <si>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</si>
  <si>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</si>
  <si>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t>　基本給の引き上げ</t>
    <rPh sb="1" eb="4">
      <t>キホンキュウ</t>
    </rPh>
    <rPh sb="5" eb="6">
      <t>ヒ</t>
    </rPh>
    <rPh sb="7" eb="8">
      <t>ア</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</si>
  <si>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</si>
  <si>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t>　一時金または特別手当</t>
    <rPh sb="1" eb="4">
      <t>イチジキン</t>
    </rPh>
    <rPh sb="7" eb="9">
      <t>トクベツ</t>
    </rPh>
    <rPh sb="9" eb="11">
      <t>テアテ</t>
    </rPh>
    <phoneticPr fontId="36"/>
  </si>
  <si>
    <t>○</t>
    <phoneticPr fontId="35"/>
  </si>
  <si>
    <t>×</t>
    <phoneticPr fontId="35"/>
  </si>
  <si>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5"/>
  </si>
  <si>
    <t>法人名：</t>
    <phoneticPr fontId="36"/>
  </si>
  <si>
    <t>令和７年度京都府医療機関等処遇改善推進事業　実績報告書
（賃金改善報告書）</t>
    <rPh sb="0" eb="2">
      <t>レイワ</t>
    </rPh>
    <rPh sb="3" eb="5">
      <t>ネンド</t>
    </rPh>
    <rPh sb="5" eb="8">
      <t>キョウトフ</t>
    </rPh>
    <rPh sb="8" eb="10">
      <t>イリョウ</t>
    </rPh>
    <rPh sb="10" eb="12">
      <t>キカン</t>
    </rPh>
    <rPh sb="12" eb="13">
      <t>トウ</t>
    </rPh>
    <rPh sb="13" eb="15">
      <t>ショグウ</t>
    </rPh>
    <rPh sb="15" eb="17">
      <t>カイゼン</t>
    </rPh>
    <rPh sb="17" eb="19">
      <t>スイシン</t>
    </rPh>
    <rPh sb="19" eb="21">
      <t>ジギョウ</t>
    </rPh>
    <rPh sb="22" eb="24">
      <t>ジッセキ</t>
    </rPh>
    <rPh sb="24" eb="27">
      <t>ホウコクショ</t>
    </rPh>
    <rPh sb="29" eb="31">
      <t>チンギン</t>
    </rPh>
    <rPh sb="31" eb="33">
      <t>カイゼン</t>
    </rPh>
    <rPh sb="33" eb="36">
      <t>ホウコクショ</t>
    </rPh>
    <phoneticPr fontId="36"/>
  </si>
  <si>
    <t>❸：令和７年度京都府医療機関等処遇改善推進事業の支給額（直接入力）</t>
    <rPh sb="2" eb="4">
      <t>レイワ</t>
    </rPh>
    <rPh sb="5" eb="7">
      <t>ネンド</t>
    </rPh>
    <rPh sb="7" eb="10">
      <t>キョウトフ</t>
    </rPh>
    <rPh sb="10" eb="12">
      <t>イリョウ</t>
    </rPh>
    <rPh sb="12" eb="14">
      <t>キカン</t>
    </rPh>
    <rPh sb="14" eb="15">
      <t>トウ</t>
    </rPh>
    <rPh sb="15" eb="17">
      <t>ショグウ</t>
    </rPh>
    <rPh sb="17" eb="19">
      <t>カイゼン</t>
    </rPh>
    <rPh sb="19" eb="21">
      <t>スイシン</t>
    </rPh>
    <rPh sb="21" eb="23">
      <t>ジギョウ</t>
    </rPh>
    <rPh sb="24" eb="27">
      <t>シキュウガク</t>
    </rPh>
    <rPh sb="28" eb="30">
      <t>チョクセツ</t>
    </rPh>
    <rPh sb="30" eb="32">
      <t>ニュウリョク</t>
    </rPh>
    <phoneticPr fontId="35"/>
  </si>
  <si>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5"/>
  </si>
  <si>
    <t>収支決算</t>
    <rPh sb="0" eb="4">
      <t>シュウシケッサン</t>
    </rPh>
    <phoneticPr fontId="35"/>
  </si>
  <si>
    <t>収入</t>
    <rPh sb="0" eb="2">
      <t>シュウニュウ</t>
    </rPh>
    <phoneticPr fontId="35"/>
  </si>
  <si>
    <t>支出</t>
    <rPh sb="0" eb="2">
      <t>シシュツ</t>
    </rPh>
    <phoneticPr fontId="35"/>
  </si>
  <si>
    <t>補助金収入</t>
  </si>
  <si>
    <t>人件費等</t>
    <rPh sb="0" eb="4">
      <t>ジンケンヒトウ</t>
    </rPh>
    <phoneticPr fontId="35"/>
  </si>
  <si>
    <t>計</t>
  </si>
  <si>
    <t>計</t>
    <rPh sb="0" eb="1">
      <t>ケイ</t>
    </rPh>
    <phoneticPr fontId="35"/>
  </si>
  <si>
    <t>（収入計と支出計は一致させること）</t>
    <phoneticPr fontId="35"/>
  </si>
  <si>
    <t>左側（Ｅ列）：法人の名称を記載してください。（例：株式会社○○）
右側（G列）：❶は賃金改善の総額が転記されます。</t>
    <rPh sb="0" eb="2">
      <t>ヒダリガワ</t>
    </rPh>
    <rPh sb="7" eb="9">
      <t>ホウジン</t>
    </rPh>
    <rPh sb="10" eb="12">
      <t>メイショウ</t>
    </rPh>
    <rPh sb="13" eb="15">
      <t>キサイ</t>
    </rPh>
    <rPh sb="23" eb="24">
      <t>レイ</t>
    </rPh>
    <rPh sb="25" eb="29">
      <t>カブシキガイシャ</t>
    </rPh>
    <rPh sb="33" eb="35">
      <t>ミギガワ</t>
    </rPh>
    <rPh sb="42" eb="44">
      <t>チンギン</t>
    </rPh>
    <rPh sb="44" eb="46">
      <t>カイゼン</t>
    </rPh>
    <rPh sb="47" eb="49">
      <t>ソウガク</t>
    </rPh>
    <rPh sb="50" eb="52">
      <t>テンキ</t>
    </rPh>
    <phoneticPr fontId="35"/>
  </si>
  <si>
    <t>左側（Ｅ列）：令和８年６月１日時点で令和８年度診療報酬改定による見直し後のベースアップ評価料を届け出ることを誓約して支給対象となった施設を有する法人のみ記載してください。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58" eb="60">
      <t>シキュウ</t>
    </rPh>
    <rPh sb="60" eb="62">
      <t>タイショウ</t>
    </rPh>
    <rPh sb="66" eb="68">
      <t>シセツ</t>
    </rPh>
    <rPh sb="69" eb="70">
      <t>ユウ</t>
    </rPh>
    <rPh sb="72" eb="74">
      <t>ホウジン</t>
    </rPh>
    <rPh sb="76" eb="78">
      <t>キサイ</t>
    </rPh>
    <rPh sb="86" eb="88">
      <t>ミギガワ</t>
    </rPh>
    <rPh sb="97" eb="99">
      <t>ジドウ</t>
    </rPh>
    <rPh sb="99" eb="101">
      <t>ケイサン</t>
    </rPh>
    <phoneticPr fontId="35"/>
  </si>
  <si>
    <r>
      <t>（第３号様式）（別紙様式２）</t>
    </r>
    <r>
      <rPr>
        <b/>
        <sz val="14"/>
        <color rgb="FFFF0000"/>
        <rFont val="ＭＳ Ｐゴシック"/>
        <family val="3"/>
        <charset val="128"/>
        <scheme val="minor"/>
      </rPr>
      <t>※薬局（法人単位）の報告　</t>
    </r>
    <r>
      <rPr>
        <b/>
        <sz val="14"/>
        <color rgb="FF00B0F0"/>
        <rFont val="ＭＳ Ｐゴシック"/>
        <family val="3"/>
        <charset val="128"/>
        <scheme val="minor"/>
      </rPr>
      <t>←法人で一括申請した場合は法人単位で実績報告を提出してください。</t>
    </r>
    <rPh sb="1" eb="2">
      <t>ダイ</t>
    </rPh>
    <rPh sb="3" eb="4">
      <t>ゴウ</t>
    </rPh>
    <rPh sb="4" eb="6">
      <t>ヨウシキ</t>
    </rPh>
    <rPh sb="15" eb="17">
      <t>ヤッキョク</t>
    </rPh>
    <rPh sb="18" eb="20">
      <t>ホウジン</t>
    </rPh>
    <rPh sb="20" eb="22">
      <t>タンイ</t>
    </rPh>
    <rPh sb="24" eb="26">
      <t>ホウコク</t>
    </rPh>
    <rPh sb="28" eb="30">
      <t>ホウジン</t>
    </rPh>
    <rPh sb="31" eb="33">
      <t>イッカツ</t>
    </rPh>
    <rPh sb="33" eb="35">
      <t>シンセイ</t>
    </rPh>
    <rPh sb="37" eb="39">
      <t>バアイ</t>
    </rPh>
    <rPh sb="40" eb="42">
      <t>ホウジン</t>
    </rPh>
    <rPh sb="42" eb="44">
      <t>タンイ</t>
    </rPh>
    <rPh sb="45" eb="47">
      <t>ジッセキ</t>
    </rPh>
    <rPh sb="47" eb="49">
      <t>ホウコク</t>
    </rPh>
    <rPh sb="50" eb="52">
      <t>テイシュツ</t>
    </rPh>
    <phoneticPr fontId="36"/>
  </si>
  <si>
    <t>実績報告薬局数（直接入力）※本交付申請（交付決定）の薬局数と一致させてください。</t>
    <rPh sb="0" eb="4">
      <t>ジッセキホウコク</t>
    </rPh>
    <rPh sb="4" eb="7">
      <t>ヤッキョクスウ</t>
    </rPh>
    <rPh sb="8" eb="12">
      <t>チョクセツニュウリョク</t>
    </rPh>
    <rPh sb="14" eb="15">
      <t>ホン</t>
    </rPh>
    <rPh sb="15" eb="17">
      <t>コウフ</t>
    </rPh>
    <rPh sb="17" eb="19">
      <t>シンセイ</t>
    </rPh>
    <rPh sb="20" eb="22">
      <t>コウフ</t>
    </rPh>
    <rPh sb="22" eb="24">
      <t>ケッテイ</t>
    </rPh>
    <rPh sb="26" eb="28">
      <t>ヤッキョク</t>
    </rPh>
    <rPh sb="28" eb="29">
      <t>スウ</t>
    </rPh>
    <rPh sb="30" eb="32">
      <t>イッチ</t>
    </rPh>
    <phoneticPr fontId="35"/>
  </si>
  <si>
    <t>左側（Ｅ列）：本事業では、交付申請・交付決定・実績報告を申請単位で一体的に管理しています。当該申請に含まれる全薬局数を記載してください。
右側（G列）：❶に記載された「賃金改善の総額」にベースアップ評価料を活用した金額や本補助金以外の賃上げ補助金を活用した金額が含まれている場合はその金額を記載してください。</t>
    <rPh sb="0" eb="2">
      <t>ヒダリガワ</t>
    </rPh>
    <rPh sb="59" eb="61">
      <t>キサイ</t>
    </rPh>
    <rPh sb="69" eb="71">
      <t>ミギガワ</t>
    </rPh>
    <rPh sb="78" eb="80">
      <t>キサイ</t>
    </rPh>
    <rPh sb="84" eb="86">
      <t>チンギン</t>
    </rPh>
    <rPh sb="86" eb="88">
      <t>カイゼン</t>
    </rPh>
    <rPh sb="89" eb="91">
      <t>ソウガク</t>
    </rPh>
    <rPh sb="99" eb="101">
      <t>ヒョウカ</t>
    </rPh>
    <rPh sb="101" eb="102">
      <t>リョウ</t>
    </rPh>
    <rPh sb="103" eb="105">
      <t>カツヨウ</t>
    </rPh>
    <rPh sb="107" eb="109">
      <t>キンガク</t>
    </rPh>
    <rPh sb="110" eb="111">
      <t>ホン</t>
    </rPh>
    <rPh sb="114" eb="116">
      <t>イガイ</t>
    </rPh>
    <rPh sb="117" eb="119">
      <t>チンア</t>
    </rPh>
    <rPh sb="120" eb="123">
      <t>ホジョキン</t>
    </rPh>
    <rPh sb="124" eb="126">
      <t>カツヨウ</t>
    </rPh>
    <rPh sb="128" eb="130">
      <t>キンガク</t>
    </rPh>
    <rPh sb="131" eb="132">
      <t>フク</t>
    </rPh>
    <rPh sb="137" eb="139">
      <t>バアイ</t>
    </rPh>
    <rPh sb="142" eb="144">
      <t>キンガク</t>
    </rPh>
    <rPh sb="145" eb="147">
      <t>キサイ</t>
    </rPh>
    <phoneticPr fontId="35"/>
  </si>
  <si>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6" eb="38">
      <t>チンギン</t>
    </rPh>
    <rPh sb="38" eb="40">
      <t>カイゼン</t>
    </rPh>
    <rPh sb="40" eb="41">
      <t>マエ</t>
    </rPh>
    <rPh sb="42" eb="44">
      <t>スイジュン</t>
    </rPh>
    <phoneticPr fontId="35"/>
  </si>
  <si>
    <t>補助金を活用して令和７年12月から令和８年５月までの間に基本給の引き上げによる賃金改善を行った額（円単位）を直接入力してください。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</si>
  <si>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補助金を活用して令和７年12月から令和８年５月までの間に毎月決まって支払われる手当の引き上げによる賃金改善を行った額（円単位）を直接入力してください。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</si>
  <si>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t>（補助金を充て、算出可能な場合のみ記載）
　基本給や毎月決まって支払われる手当の引き上げに伴う賞与、時間外手当、法定福利費（事業主負担分のみ）等の増加分に用いた金額（算出が難しいは上記に含めてください。）</t>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6"/>
  </si>
  <si>
    <t>補助金を活用して令和７年12月から令和８年５月までの間に上記（基本給・毎月の手当）の引き上げに伴う賞与、時間外手当、法定福利費等の増加分に用いた額（円単位）を直接入力してください。
当該部分を算出できないものの、補助金を充てている場合は上記に含めてください。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10" eb="111">
      <t>ア</t>
    </rPh>
    <rPh sb="115" eb="117">
      <t>バアイ</t>
    </rPh>
    <rPh sb="118" eb="120">
      <t>ジョウキ</t>
    </rPh>
    <rPh sb="121" eb="122">
      <t>フク</t>
    </rPh>
    <phoneticPr fontId="36"/>
  </si>
  <si>
    <t>補助金を活用して令和７年12月分から令和８年３月分までの最大４ヶ月分として支給した一時金または特別手当の金額（円単位）を直接入力してください。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</si>
  <si>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t>令和７年度に2.0％を上回るベースアップをすでに実施していた場合で、令和７年12月から令和８年５月までの間の当該2.0％を上回る部分の補てんに本補助金を充てた場合は、別紙にて算定した金額を右の欄に記載してください</t>
    <rPh sb="11" eb="13">
      <t>ウワマワ</t>
    </rPh>
    <rPh sb="24" eb="26">
      <t>ジッシ</t>
    </rPh>
    <rPh sb="30" eb="32">
      <t>バアイ</t>
    </rPh>
    <rPh sb="67" eb="68">
      <t>ホ</t>
    </rPh>
    <rPh sb="71" eb="72">
      <t>ホン</t>
    </rPh>
    <rPh sb="76" eb="77">
      <t>ア</t>
    </rPh>
    <rPh sb="79" eb="81">
      <t>バアイ</t>
    </rPh>
    <rPh sb="91" eb="93">
      <t>キンガク</t>
    </rPh>
    <rPh sb="94" eb="95">
      <t>ミギ</t>
    </rPh>
    <rPh sb="96" eb="97">
      <t>ラン</t>
    </rPh>
    <rPh sb="98" eb="100">
      <t>キサイ</t>
    </rPh>
    <phoneticPr fontId="35"/>
  </si>
  <si>
    <t>以下、補助金を活用した、個別職種の賃金改善の内容について記載してください。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5"/>
  </si>
  <si>
    <t>交付確定額は処遇改善推進事業の支給額から返還額を除いた額となります。</t>
    <rPh sb="0" eb="2">
      <t>コウフ</t>
    </rPh>
    <rPh sb="2" eb="5">
      <t>カクテイガク</t>
    </rPh>
    <rPh sb="6" eb="12">
      <t>ショグウカイゼンスイシン</t>
    </rPh>
    <rPh sb="12" eb="14">
      <t>ジギョウ</t>
    </rPh>
    <rPh sb="15" eb="18">
      <t>シキュウガク</t>
    </rPh>
    <rPh sb="20" eb="23">
      <t>ヘンカンガク</t>
    </rPh>
    <rPh sb="24" eb="25">
      <t>ノゾ</t>
    </rPh>
    <rPh sb="27" eb="28">
      <t>ガク</t>
    </rPh>
    <phoneticPr fontId="35"/>
  </si>
  <si>
    <t>左側（Ｅ列）：補助金の対象となる補助対象経費が補助金の支給額と同額以上であることを判定します。　
右側（G列）：❸は「処遇改善推進事業」の交付決定通知書から転記してください。</t>
    <rPh sb="0" eb="2">
      <t>ヒダリガワ</t>
    </rPh>
    <rPh sb="11" eb="13">
      <t>タイショウ</t>
    </rPh>
    <rPh sb="16" eb="18">
      <t>ホジョ</t>
    </rPh>
    <rPh sb="18" eb="20">
      <t>タイショウ</t>
    </rPh>
    <rPh sb="20" eb="22">
      <t>ケイヒ</t>
    </rPh>
    <rPh sb="27" eb="30">
      <t>シキュウガク</t>
    </rPh>
    <rPh sb="31" eb="33">
      <t>ドウガク</t>
    </rPh>
    <rPh sb="33" eb="35">
      <t>イジョウ</t>
    </rPh>
    <rPh sb="41" eb="43">
      <t>ハンテイ</t>
    </rPh>
    <rPh sb="49" eb="51">
      <t>ミギガワ</t>
    </rPh>
    <phoneticPr fontId="35"/>
  </si>
  <si>
    <t>○</t>
  </si>
  <si>
    <t>株式会社○○</t>
    <rPh sb="0" eb="4">
      <t>カブシキガイシャ</t>
    </rPh>
    <phoneticPr fontId="35"/>
  </si>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</sst>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0&quot;軒&quot;"/>
    <numFmt numFmtId="182" formatCode="#,##0.0&quot;人&quot;"/>
  </numFmts>
  <fonts count="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14"/>
      <color rgb="FF00B0F0"/>
      <name val="ＭＳ Ｐゴシック"/>
      <family val="3"/>
      <charset val="128"/>
      <scheme val="minor"/>
    </font>
    <font>
      <b/>
      <u/>
      <sz val="12"/>
      <name val="ＭＳ ゴシック"/>
      <family val="3"/>
      <charset val="128"/>
    </font>
    <font>
      <b/>
      <sz val="14"/>
      <name val="ＭＳ Ｐゴシック"/>
      <family val="3"/>
      <charset val="128"/>
      <scheme val="minor"/>
    </font>
    <font>
      <sz val="11"/>
      <color rgb="FF00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cellStyleXfs>
  <cellXfs count="86">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44"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44" fillId="0" borderId="0" xfId="69" applyFont="1" applyAlignment="1">
      <alignment horizontal="center" vertical="center"/>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45" fillId="36" borderId="0" xfId="69" applyFont="1" applyFill="1" applyAlignment="1" applyProtection="1">
      <alignment horizontal="right" vertical="center"/>
      <protection locked="0"/>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8" fontId="30" fillId="0" borderId="5" xfId="71" applyNumberFormat="1" applyFont="1" applyBorder="1" applyAlignment="1">
      <alignment horizontal="center" vertical="center" wrapText="1"/>
    </xf>
    <xf numFmtId="176" fontId="30" fillId="0" borderId="5" xfId="71" applyNumberFormat="1" applyFont="1" applyBorder="1" applyAlignment="1">
      <alignment horizontal="center" vertical="center" wrapText="1"/>
    </xf>
    <xf numFmtId="176" fontId="30" fillId="35" borderId="5" xfId="71" applyNumberFormat="1" applyFont="1" applyFill="1" applyBorder="1" applyAlignment="1">
      <alignment horizontal="center" vertical="center" wrapText="1"/>
    </xf>
    <xf numFmtId="177" fontId="30" fillId="35" borderId="5" xfId="71" applyNumberFormat="1" applyFont="1" applyFill="1" applyBorder="1" applyAlignment="1">
      <alignment horizontal="center" vertical="center" wrapText="1"/>
    </xf>
    <xf numFmtId="176" fontId="30" fillId="0" borderId="5" xfId="69" applyNumberFormat="1" applyFont="1" applyBorder="1" applyAlignment="1">
      <alignment horizontal="center" vertical="center" wrapText="1"/>
    </xf>
    <xf numFmtId="0" fontId="6" fillId="0" borderId="0" xfId="69" applyFont="1">
      <alignment vertical="center"/>
    </xf>
    <xf numFmtId="0" fontId="30" fillId="37" borderId="5" xfId="72" applyFont="1" applyFill="1" applyBorder="1" applyAlignment="1">
      <alignment vertical="center" wrapText="1"/>
    </xf>
    <xf numFmtId="0" fontId="30" fillId="37" borderId="5" xfId="72" applyFont="1" applyFill="1" applyBorder="1" applyAlignment="1">
      <alignment horizontal="center" vertical="center" wrapText="1"/>
    </xf>
    <xf numFmtId="0" fontId="5" fillId="0" borderId="0" xfId="72">
      <alignment vertical="center"/>
    </xf>
    <xf numFmtId="176" fontId="30" fillId="0" borderId="23" xfId="69" applyNumberFormat="1" applyFont="1" applyBorder="1" applyAlignment="1">
      <alignment horizontal="center" vertical="center" wrapText="1"/>
    </xf>
    <xf numFmtId="179" fontId="30" fillId="0" borderId="5" xfId="69" applyNumberFormat="1" applyFont="1" applyBorder="1" applyAlignment="1">
      <alignment horizontal="center" vertical="center" wrapText="1"/>
    </xf>
    <xf numFmtId="180" fontId="30" fillId="35" borderId="5" xfId="71" applyNumberFormat="1" applyFont="1" applyFill="1" applyBorder="1" applyAlignment="1">
      <alignment horizontal="center" vertical="center" wrapText="1"/>
    </xf>
    <xf numFmtId="0" fontId="30" fillId="0" borderId="25" xfId="69" applyFont="1" applyBorder="1" applyAlignment="1">
      <alignment vertical="center" wrapText="1"/>
    </xf>
    <xf numFmtId="180" fontId="30" fillId="35" borderId="5" xfId="69" applyNumberFormat="1" applyFont="1" applyFill="1" applyBorder="1" applyAlignment="1">
      <alignment horizontal="center" vertical="center" wrapText="1"/>
    </xf>
    <xf numFmtId="0" fontId="4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44" fillId="0" borderId="0" xfId="69" applyFont="1" applyAlignment="1">
      <alignment vertical="center" wrapText="1"/>
    </xf>
    <xf numFmtId="176" fontId="45" fillId="35" borderId="0" xfId="68" applyNumberFormat="1" applyFont="1" applyFill="1" applyAlignment="1" applyProtection="1">
      <alignment horizontal="right" vertical="center"/>
      <protection locked="0"/>
    </xf>
    <xf numFmtId="0" fontId="30" fillId="0" borderId="5" xfId="69" applyFont="1" applyBorder="1" applyAlignment="1">
      <alignment horizontal="center" vertical="center" wrapText="1"/>
    </xf>
    <xf numFmtId="0" fontId="30" fillId="0" borderId="3" xfId="69" applyFont="1" applyBorder="1" applyAlignment="1">
      <alignment vertical="center" wrapText="1"/>
    </xf>
    <xf numFmtId="0" fontId="2" fillId="0" borderId="0" xfId="69" applyFont="1">
      <alignment vertical="center"/>
    </xf>
    <xf numFmtId="0" fontId="49" fillId="0" borderId="0" xfId="69" applyFont="1" applyProtection="1">
      <alignment vertical="center"/>
      <protection locked="0"/>
    </xf>
    <xf numFmtId="0" fontId="49" fillId="0" borderId="0" xfId="69" applyFont="1" applyAlignment="1" applyProtection="1">
      <alignment horizontal="center" vertical="center"/>
      <protection locked="0"/>
    </xf>
    <xf numFmtId="0" fontId="49" fillId="35" borderId="0" xfId="69" applyFont="1" applyFill="1" applyAlignment="1" applyProtection="1">
      <alignment horizontal="right" vertical="center"/>
      <protection locked="0"/>
    </xf>
    <xf numFmtId="0" fontId="49" fillId="0" borderId="0" xfId="69" applyFont="1">
      <alignment vertical="center"/>
    </xf>
    <xf numFmtId="181" fontId="49" fillId="35" borderId="0" xfId="69" applyNumberFormat="1" applyFont="1" applyFill="1" applyAlignment="1" applyProtection="1">
      <alignment horizontal="right" vertical="center"/>
      <protection locked="0"/>
    </xf>
    <xf numFmtId="0" fontId="1" fillId="0" borderId="0" xfId="69" applyFont="1" applyAlignment="1">
      <alignment horizontal="right" vertical="center"/>
    </xf>
    <xf numFmtId="0" fontId="1" fillId="0" borderId="5" xfId="69" applyFont="1" applyBorder="1" applyAlignment="1">
      <alignment horizontal="center" vertical="center"/>
    </xf>
    <xf numFmtId="0" fontId="51" fillId="0" borderId="5" xfId="0" applyFont="1" applyBorder="1" applyAlignment="1">
      <alignment horizontal="center" vertical="center"/>
    </xf>
    <xf numFmtId="176" fontId="1" fillId="0" borderId="5" xfId="69" applyNumberFormat="1" applyFont="1" applyBorder="1" applyAlignment="1">
      <alignment vertical="center" shrinkToFit="1"/>
    </xf>
    <xf numFmtId="0" fontId="1" fillId="0" borderId="0" xfId="69" applyFont="1" applyAlignment="1">
      <alignment horizontal="left" vertical="center"/>
    </xf>
    <xf numFmtId="0" fontId="18" fillId="0" borderId="0" xfId="72" applyFont="1" applyAlignment="1">
      <alignment vertical="center" wrapText="1"/>
    </xf>
    <xf numFmtId="0" fontId="50" fillId="0" borderId="0" xfId="69" applyFont="1" applyAlignment="1">
      <alignment horizontal="center" vertical="center" wrapText="1"/>
    </xf>
    <xf numFmtId="0" fontId="50" fillId="0" borderId="0" xfId="69" applyFont="1" applyAlignment="1">
      <alignment horizontal="center" vertical="center"/>
    </xf>
    <xf numFmtId="0" fontId="30" fillId="0" borderId="3" xfId="69" applyFont="1" applyBorder="1" applyAlignment="1">
      <alignment horizontal="center" vertical="center" wrapText="1"/>
    </xf>
    <xf numFmtId="0" fontId="30" fillId="0" borderId="2" xfId="69" applyFont="1" applyBorder="1" applyAlignment="1">
      <alignment horizontal="center" vertical="center" wrapText="1"/>
    </xf>
    <xf numFmtId="0" fontId="30" fillId="0" borderId="24" xfId="69" applyFont="1" applyBorder="1" applyAlignment="1">
      <alignment horizontal="center" vertical="center" wrapText="1"/>
    </xf>
    <xf numFmtId="0" fontId="30" fillId="0" borderId="25" xfId="69" applyFont="1" applyBorder="1" applyAlignment="1">
      <alignment horizontal="center" vertical="center" wrapText="1"/>
    </xf>
    <xf numFmtId="0" fontId="30" fillId="0" borderId="1" xfId="69" applyFont="1" applyBorder="1" applyAlignment="1">
      <alignment horizontal="center" vertical="center" wrapText="1"/>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49" fillId="0" borderId="0" xfId="69" applyFont="1" applyAlignment="1" applyProtection="1">
      <alignment horizontal="left" vertical="center" wrapText="1"/>
      <protection locked="0"/>
    </xf>
    <xf numFmtId="0" fontId="1" fillId="0" borderId="5" xfId="69" applyFont="1" applyBorder="1" applyAlignment="1">
      <alignment horizontal="center"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xf numFmtId="0" fontId="12" fillId="0" borderId="19" xfId="58" applyBorder="1" applyAlignment="1">
      <alignment horizontal="center" vertical="center"/>
    </xf>
    <xf numFmtId="0" fontId="12" fillId="0" borderId="16" xfId="58" applyBorder="1" applyAlignment="1">
      <alignment horizontal="center" vertical="center"/>
    </xf>
    <xf numFmtId="0" fontId="37" fillId="0" borderId="6" xfId="69" applyFont="1" applyBorder="1" applyAlignment="1">
      <alignment horizontal="left" vertical="center" wrapText="1"/>
    </xf>
    <xf numFmtId="0" fontId="37" fillId="0" borderId="6" xfId="69" applyFont="1" applyBorder="1" applyAlignment="1">
      <alignment horizontal="left" vertical="center"/>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3" fillId="0" borderId="27" xfId="69" applyFont="1" applyBorder="1" applyAlignment="1">
      <alignment horizontal="left" vertical="center"/>
    </xf>
    <xf numFmtId="182" fontId="30" fillId="35" borderId="5" xfId="69"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25215</xdr:colOff>
      <xdr:row>9</xdr:row>
      <xdr:rowOff>368673</xdr:rowOff>
    </xdr:from>
    <xdr:to>
      <xdr:col>5</xdr:col>
      <xdr:colOff>5472396</xdr:colOff>
      <xdr:row>14</xdr:row>
      <xdr:rowOff>54908</xdr:rowOff>
    </xdr:to>
    <xdr:sp macro="" textlink="">
      <xdr:nvSpPr>
        <xdr:cNvPr id="2" name="四角形: 角を丸くする 1">
          <a:extLst>
            <a:ext uri="{FF2B5EF4-FFF2-40B4-BE49-F238E27FC236}">
              <a16:creationId xmlns:a16="http://schemas.microsoft.com/office/drawing/2014/main" id="{85245416-0CCB-4860-ABA6-FCBEB385E011}"/>
            </a:ext>
          </a:extLst>
        </xdr:cNvPr>
        <xdr:cNvSpPr/>
      </xdr:nvSpPr>
      <xdr:spPr bwMode="auto">
        <a:xfrm>
          <a:off x="8102415" y="5093073"/>
          <a:ext cx="5447181" cy="3429560"/>
        </a:xfrm>
        <a:prstGeom prst="round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latin typeface="ＭＳ ゴシック" panose="020B0609070205080204" pitchFamily="49" charset="-128"/>
              <a:ea typeface="ＭＳ ゴシック" panose="020B0609070205080204" pitchFamily="49" charset="-128"/>
            </a:rPr>
            <a:t>対象人数（</a:t>
          </a:r>
          <a:r>
            <a:rPr kumimoji="1" lang="en-US" altLang="ja-JP" sz="1100" b="1">
              <a:latin typeface="ＭＳ ゴシック" panose="020B0609070205080204" pitchFamily="49" charset="-128"/>
              <a:ea typeface="ＭＳ ゴシック" panose="020B0609070205080204" pitchFamily="49" charset="-128"/>
            </a:rPr>
            <a:t>10</a:t>
          </a:r>
          <a:r>
            <a:rPr kumimoji="1" lang="ja-JP" altLang="en-US" sz="1100" b="1">
              <a:latin typeface="ＭＳ ゴシック" panose="020B0609070205080204" pitchFamily="49" charset="-128"/>
              <a:ea typeface="ＭＳ ゴシック" panose="020B0609070205080204" pitchFamily="49" charset="-128"/>
            </a:rPr>
            <a:t>名）で以下の賃金改善を行った場合の具体例</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薬剤師（８名）</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基本給　　：</a:t>
          </a:r>
          <a:r>
            <a:rPr kumimoji="1" lang="en-US" altLang="ja-JP" sz="1100">
              <a:latin typeface="ＭＳ ゴシック" panose="020B0609070205080204" pitchFamily="49" charset="-128"/>
              <a:ea typeface="ＭＳ ゴシック" panose="020B0609070205080204" pitchFamily="49" charset="-128"/>
            </a:rPr>
            <a:t>5,500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月増額　２か月（令和８年４～５月）</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特別手当：</a:t>
          </a:r>
          <a:r>
            <a:rPr kumimoji="1" lang="en-US" altLang="ja-JP" sz="1100">
              <a:latin typeface="ＭＳ ゴシック" panose="020B0609070205080204" pitchFamily="49" charset="-128"/>
              <a:ea typeface="ＭＳ ゴシック" panose="020B0609070205080204" pitchFamily="49" charset="-128"/>
            </a:rPr>
            <a:t>21,000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5,250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４か月分）（令和７年</a:t>
          </a:r>
          <a:r>
            <a:rPr kumimoji="1" lang="en-US" altLang="ja-JP" sz="1100">
              <a:latin typeface="ＭＳ ゴシック" panose="020B0609070205080204" pitchFamily="49" charset="-128"/>
              <a:ea typeface="ＭＳ ゴシック" panose="020B0609070205080204" pitchFamily="49" charset="-128"/>
            </a:rPr>
            <a:t>12</a:t>
          </a:r>
          <a:r>
            <a:rPr kumimoji="1" lang="ja-JP" altLang="en-US" sz="1100">
              <a:latin typeface="ＭＳ ゴシック" panose="020B0609070205080204" pitchFamily="49" charset="-128"/>
              <a:ea typeface="ＭＳ ゴシック" panose="020B0609070205080204" pitchFamily="49" charset="-128"/>
            </a:rPr>
            <a:t>月～令和８年３月）</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事務職員（２名）</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effectLst/>
              <a:latin typeface="+mn-lt"/>
              <a:ea typeface="+mn-ea"/>
              <a:cs typeface="+mn-cs"/>
            </a:rPr>
            <a:t>基本給　</a:t>
          </a:r>
          <a:r>
            <a:rPr kumimoji="1" lang="ja-JP" altLang="ja-JP" sz="1100">
              <a:effectLst/>
              <a:latin typeface="ＭＳ ゴシック" panose="020B0609070205080204" pitchFamily="49" charset="-128"/>
              <a:ea typeface="ＭＳ ゴシック" panose="020B0609070205080204" pitchFamily="49" charset="-128"/>
              <a:cs typeface="+mn-cs"/>
            </a:rPr>
            <a:t>：</a:t>
          </a:r>
          <a:r>
            <a:rPr kumimoji="1" lang="en-US" altLang="ja-JP" sz="1100">
              <a:effectLst/>
              <a:latin typeface="ＭＳ ゴシック" panose="020B0609070205080204" pitchFamily="49" charset="-128"/>
              <a:ea typeface="ＭＳ ゴシック" panose="020B0609070205080204" pitchFamily="49" charset="-128"/>
              <a:cs typeface="+mn-cs"/>
            </a:rPr>
            <a:t>3,000</a:t>
          </a:r>
          <a:r>
            <a:rPr kumimoji="1" lang="ja-JP" altLang="ja-JP" sz="1100">
              <a:effectLst/>
              <a:latin typeface="ＭＳ ゴシック" panose="020B0609070205080204" pitchFamily="49" charset="-128"/>
              <a:ea typeface="ＭＳ ゴシック" panose="020B0609070205080204" pitchFamily="49" charset="-128"/>
              <a:cs typeface="+mn-cs"/>
            </a:rPr>
            <a:t>円</a:t>
          </a:r>
          <a:r>
            <a:rPr kumimoji="1" lang="en-US" altLang="ja-JP" sz="1100">
              <a:effectLst/>
              <a:latin typeface="ＭＳ ゴシック" panose="020B0609070205080204" pitchFamily="49" charset="-128"/>
              <a:ea typeface="ＭＳ ゴシック" panose="020B0609070205080204" pitchFamily="49" charset="-128"/>
              <a:cs typeface="+mn-cs"/>
            </a:rPr>
            <a:t>/</a:t>
          </a:r>
          <a:r>
            <a:rPr kumimoji="1" lang="ja-JP" altLang="en-US" sz="1100">
              <a:effectLst/>
              <a:latin typeface="ＭＳ ゴシック" panose="020B0609070205080204" pitchFamily="49" charset="-128"/>
              <a:ea typeface="ＭＳ ゴシック" panose="020B0609070205080204" pitchFamily="49" charset="-128"/>
              <a:cs typeface="+mn-cs"/>
            </a:rPr>
            <a:t>月</a:t>
          </a:r>
          <a:r>
            <a:rPr kumimoji="1" lang="ja-JP" altLang="ja-JP" sz="1100">
              <a:effectLst/>
              <a:latin typeface="ＭＳ ゴシック" panose="020B0609070205080204" pitchFamily="49" charset="-128"/>
              <a:ea typeface="ＭＳ ゴシック" panose="020B0609070205080204" pitchFamily="49" charset="-128"/>
              <a:cs typeface="+mn-cs"/>
            </a:rPr>
            <a:t>増額　２か月（令和８年４～５月）</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effectLst/>
              <a:latin typeface="ＭＳ ゴシック" panose="020B0609070205080204" pitchFamily="49" charset="-128"/>
              <a:ea typeface="ＭＳ ゴシック" panose="020B0609070205080204" pitchFamily="49" charset="-128"/>
              <a:cs typeface="+mn-cs"/>
            </a:rPr>
            <a:t>特別手当：</a:t>
          </a:r>
          <a:r>
            <a:rPr kumimoji="1" lang="en-US" altLang="ja-JP" sz="1100">
              <a:effectLst/>
              <a:latin typeface="ＭＳ ゴシック" panose="020B0609070205080204" pitchFamily="49" charset="-128"/>
              <a:ea typeface="ＭＳ ゴシック" panose="020B0609070205080204" pitchFamily="49" charset="-128"/>
              <a:cs typeface="+mn-cs"/>
            </a:rPr>
            <a:t>12,000</a:t>
          </a:r>
          <a:r>
            <a:rPr kumimoji="1" lang="ja-JP" altLang="ja-JP" sz="1100">
              <a:effectLst/>
              <a:latin typeface="ＭＳ ゴシック" panose="020B0609070205080204" pitchFamily="49" charset="-128"/>
              <a:ea typeface="ＭＳ ゴシック" panose="020B0609070205080204" pitchFamily="49" charset="-128"/>
              <a:cs typeface="+mn-cs"/>
            </a:rPr>
            <a:t>円</a:t>
          </a:r>
          <a:r>
            <a:rPr kumimoji="1" lang="ja-JP" altLang="en-US" sz="1100">
              <a:effectLst/>
              <a:latin typeface="ＭＳ ゴシック" panose="020B0609070205080204" pitchFamily="49" charset="-128"/>
              <a:ea typeface="ＭＳ ゴシック" panose="020B0609070205080204" pitchFamily="49" charset="-128"/>
              <a:cs typeface="+mn-cs"/>
            </a:rPr>
            <a:t>（</a:t>
          </a:r>
          <a:r>
            <a:rPr kumimoji="1" lang="en-US" altLang="ja-JP" sz="1100">
              <a:effectLst/>
              <a:latin typeface="ＭＳ ゴシック" panose="020B0609070205080204" pitchFamily="49" charset="-128"/>
              <a:ea typeface="ＭＳ ゴシック" panose="020B0609070205080204" pitchFamily="49" charset="-128"/>
              <a:cs typeface="+mn-cs"/>
            </a:rPr>
            <a:t>3,000</a:t>
          </a:r>
          <a:r>
            <a:rPr kumimoji="1" lang="ja-JP" altLang="en-US" sz="1100">
              <a:effectLst/>
              <a:latin typeface="ＭＳ ゴシック" panose="020B0609070205080204" pitchFamily="49" charset="-128"/>
              <a:ea typeface="ＭＳ ゴシック" panose="020B0609070205080204" pitchFamily="49" charset="-128"/>
              <a:cs typeface="+mn-cs"/>
            </a:rPr>
            <a:t>円</a:t>
          </a:r>
          <a:r>
            <a:rPr kumimoji="1" lang="en-US" altLang="ja-JP" sz="1100">
              <a:effectLst/>
              <a:latin typeface="ＭＳ ゴシック" panose="020B0609070205080204" pitchFamily="49" charset="-128"/>
              <a:ea typeface="ＭＳ ゴシック" panose="020B0609070205080204" pitchFamily="49" charset="-128"/>
              <a:cs typeface="+mn-cs"/>
            </a:rPr>
            <a:t>×</a:t>
          </a:r>
          <a:r>
            <a:rPr kumimoji="1" lang="ja-JP" altLang="ja-JP" sz="1100">
              <a:effectLst/>
              <a:latin typeface="ＭＳ ゴシック" panose="020B0609070205080204" pitchFamily="49" charset="-128"/>
              <a:ea typeface="ＭＳ ゴシック" panose="020B0609070205080204" pitchFamily="49" charset="-128"/>
              <a:cs typeface="+mn-cs"/>
            </a:rPr>
            <a:t>４か月分</a:t>
          </a:r>
          <a:r>
            <a:rPr kumimoji="1" lang="ja-JP" altLang="en-US" sz="1100">
              <a:effectLst/>
              <a:latin typeface="ＭＳ ゴシック" panose="020B0609070205080204" pitchFamily="49" charset="-128"/>
              <a:ea typeface="ＭＳ ゴシック" panose="020B0609070205080204" pitchFamily="49" charset="-128"/>
              <a:cs typeface="+mn-cs"/>
            </a:rPr>
            <a:t>）</a:t>
          </a:r>
          <a:r>
            <a:rPr kumimoji="1" lang="ja-JP" altLang="ja-JP" sz="1100">
              <a:effectLst/>
              <a:latin typeface="ＭＳ ゴシック" panose="020B0609070205080204" pitchFamily="49" charset="-128"/>
              <a:ea typeface="ＭＳ ゴシック" panose="020B0609070205080204" pitchFamily="49" charset="-128"/>
              <a:cs typeface="+mn-cs"/>
            </a:rPr>
            <a:t>（令和７年</a:t>
          </a:r>
          <a:r>
            <a:rPr kumimoji="1" lang="en-US" altLang="ja-JP" sz="1100">
              <a:effectLst/>
              <a:latin typeface="ＭＳ ゴシック" panose="020B0609070205080204" pitchFamily="49" charset="-128"/>
              <a:ea typeface="ＭＳ ゴシック" panose="020B0609070205080204" pitchFamily="49" charset="-128"/>
              <a:cs typeface="+mn-cs"/>
            </a:rPr>
            <a:t>12</a:t>
          </a:r>
          <a:r>
            <a:rPr kumimoji="1" lang="ja-JP" altLang="ja-JP" sz="1100">
              <a:effectLst/>
              <a:latin typeface="ＭＳ ゴシック" panose="020B0609070205080204" pitchFamily="49" charset="-128"/>
              <a:ea typeface="ＭＳ ゴシック" panose="020B0609070205080204" pitchFamily="49" charset="-128"/>
              <a:cs typeface="+mn-cs"/>
            </a:rPr>
            <a:t>月～令和</a:t>
          </a:r>
          <a:r>
            <a:rPr kumimoji="1" lang="ja-JP" altLang="en-US" sz="1100">
              <a:effectLst/>
              <a:latin typeface="ＭＳ ゴシック" panose="020B0609070205080204" pitchFamily="49" charset="-128"/>
              <a:ea typeface="ＭＳ ゴシック" panose="020B0609070205080204" pitchFamily="49" charset="-128"/>
              <a:cs typeface="+mn-cs"/>
            </a:rPr>
            <a:t>８</a:t>
          </a:r>
          <a:r>
            <a:rPr kumimoji="1" lang="ja-JP" altLang="ja-JP" sz="1100">
              <a:effectLst/>
              <a:latin typeface="ＭＳ ゴシック" panose="020B0609070205080204" pitchFamily="49" charset="-128"/>
              <a:ea typeface="ＭＳ ゴシック" panose="020B0609070205080204" pitchFamily="49" charset="-128"/>
              <a:cs typeface="+mn-cs"/>
            </a:rPr>
            <a:t>年</a:t>
          </a:r>
          <a:r>
            <a:rPr kumimoji="1" lang="ja-JP" altLang="en-US" sz="1100">
              <a:effectLst/>
              <a:latin typeface="ＭＳ ゴシック" panose="020B0609070205080204" pitchFamily="49" charset="-128"/>
              <a:ea typeface="ＭＳ ゴシック" panose="020B0609070205080204" pitchFamily="49" charset="-128"/>
              <a:cs typeface="+mn-cs"/>
            </a:rPr>
            <a:t>３</a:t>
          </a:r>
          <a:r>
            <a:rPr kumimoji="1" lang="ja-JP" altLang="ja-JP" sz="1100">
              <a:effectLst/>
              <a:latin typeface="ＭＳ ゴシック" panose="020B0609070205080204" pitchFamily="49" charset="-128"/>
              <a:ea typeface="ＭＳ ゴシック" panose="020B0609070205080204" pitchFamily="49" charset="-128"/>
              <a:cs typeface="+mn-cs"/>
            </a:rPr>
            <a:t>月）</a:t>
          </a:r>
          <a:endParaRPr lang="ja-JP" altLang="ja-JP" sz="1100">
            <a:effectLst/>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b="1" i="0">
              <a:latin typeface="ＭＳ ゴシック" panose="020B0609070205080204" pitchFamily="49" charset="-128"/>
              <a:ea typeface="ＭＳ ゴシック" panose="020B0609070205080204" pitchFamily="49" charset="-128"/>
            </a:rPr>
            <a:t>報告書入力内容</a:t>
          </a:r>
          <a:endParaRPr kumimoji="1" lang="en-US" altLang="ja-JP" sz="1100" b="1" i="0">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基本給　　：</a:t>
          </a:r>
          <a:r>
            <a:rPr kumimoji="1" lang="en-US" altLang="ja-JP" sz="1100" b="1">
              <a:latin typeface="ＭＳ ゴシック" panose="020B0609070205080204" pitchFamily="49" charset="-128"/>
              <a:ea typeface="ＭＳ ゴシック" panose="020B0609070205080204" pitchFamily="49" charset="-128"/>
            </a:rPr>
            <a:t>5,000</a:t>
          </a:r>
          <a:r>
            <a:rPr kumimoji="1" lang="ja-JP" altLang="en-US" sz="1100" b="1">
              <a:latin typeface="ＭＳ ゴシック" panose="020B0609070205080204" pitchFamily="49" charset="-128"/>
              <a:ea typeface="ＭＳ ゴシック" panose="020B0609070205080204" pitchFamily="49" charset="-128"/>
            </a:rPr>
            <a:t>円</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5,500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×8</a:t>
          </a:r>
          <a:r>
            <a:rPr kumimoji="1" lang="ja-JP" altLang="en-US" sz="1100">
              <a:latin typeface="ＭＳ ゴシック" panose="020B0609070205080204" pitchFamily="49" charset="-128"/>
              <a:ea typeface="ＭＳ ゴシック" panose="020B0609070205080204" pitchFamily="49" charset="-128"/>
            </a:rPr>
            <a:t>名）＋（</a:t>
          </a:r>
          <a:r>
            <a:rPr kumimoji="1" lang="en-US" altLang="ja-JP" sz="1100">
              <a:latin typeface="ＭＳ ゴシック" panose="020B0609070205080204" pitchFamily="49" charset="-128"/>
              <a:ea typeface="ＭＳ ゴシック" panose="020B0609070205080204" pitchFamily="49" charset="-128"/>
            </a:rPr>
            <a:t>3,000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名）｝</a:t>
          </a:r>
          <a:r>
            <a:rPr kumimoji="1" lang="en-US" altLang="ja-JP" sz="1100">
              <a:latin typeface="ＭＳ ゴシック" panose="020B0609070205080204" pitchFamily="49" charset="-128"/>
              <a:ea typeface="ＭＳ ゴシック" panose="020B0609070205080204" pitchFamily="49" charset="-128"/>
            </a:rPr>
            <a:t>÷10</a:t>
          </a:r>
          <a:r>
            <a:rPr kumimoji="1" lang="ja-JP" altLang="en-US" sz="1100">
              <a:latin typeface="ＭＳ ゴシック" panose="020B0609070205080204" pitchFamily="49" charset="-128"/>
              <a:ea typeface="ＭＳ ゴシック" panose="020B0609070205080204" pitchFamily="49" charset="-128"/>
            </a:rPr>
            <a:t>名</a:t>
          </a:r>
          <a:endParaRPr kumimoji="1" lang="en-US" altLang="ja-JP" sz="11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anose="020B0609070205080204" pitchFamily="49" charset="-128"/>
              <a:ea typeface="ＭＳ ゴシック" panose="020B0609070205080204" pitchFamily="49" charset="-128"/>
            </a:rPr>
            <a:t>特別手当：</a:t>
          </a:r>
          <a:r>
            <a:rPr kumimoji="1" lang="en-US" altLang="ja-JP" sz="1100" b="1">
              <a:latin typeface="ＭＳ ゴシック" panose="020B0609070205080204" pitchFamily="49" charset="-128"/>
              <a:ea typeface="ＭＳ ゴシック" panose="020B0609070205080204" pitchFamily="49" charset="-128"/>
            </a:rPr>
            <a:t>4,800</a:t>
          </a:r>
          <a:r>
            <a:rPr kumimoji="1" lang="ja-JP" altLang="en-US" sz="1100" b="1">
              <a:latin typeface="ＭＳ ゴシック" panose="020B0609070205080204" pitchFamily="49" charset="-128"/>
              <a:ea typeface="ＭＳ ゴシック" panose="020B0609070205080204" pitchFamily="49" charset="-128"/>
            </a:rPr>
            <a:t>円</a:t>
          </a:r>
          <a:endParaRPr lang="ja-JP" altLang="ja-JP" sz="1100">
            <a:effectLst/>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21,000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×8</a:t>
          </a:r>
          <a:r>
            <a:rPr kumimoji="1" lang="ja-JP" altLang="en-US" sz="1100">
              <a:latin typeface="ＭＳ ゴシック" panose="020B0609070205080204" pitchFamily="49" charset="-128"/>
              <a:ea typeface="ＭＳ ゴシック" panose="020B0609070205080204" pitchFamily="49" charset="-128"/>
            </a:rPr>
            <a:t>名）＋（</a:t>
          </a:r>
          <a:r>
            <a:rPr kumimoji="1" lang="en-US" altLang="ja-JP" sz="1100">
              <a:latin typeface="ＭＳ ゴシック" panose="020B0609070205080204" pitchFamily="49" charset="-128"/>
              <a:ea typeface="ＭＳ ゴシック" panose="020B0609070205080204" pitchFamily="49" charset="-128"/>
            </a:rPr>
            <a:t>12,000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名）｝</a:t>
          </a:r>
          <a:r>
            <a:rPr kumimoji="1" lang="en-US" altLang="ja-JP" sz="1100">
              <a:latin typeface="ＭＳ ゴシック" panose="020B0609070205080204" pitchFamily="49" charset="-128"/>
              <a:ea typeface="ＭＳ ゴシック" panose="020B0609070205080204" pitchFamily="49" charset="-128"/>
            </a:rPr>
            <a:t>÷10</a:t>
          </a:r>
          <a:r>
            <a:rPr kumimoji="1" lang="ja-JP" altLang="en-US" sz="1100">
              <a:latin typeface="ＭＳ ゴシック" panose="020B0609070205080204" pitchFamily="49" charset="-128"/>
              <a:ea typeface="ＭＳ ゴシック" panose="020B0609070205080204" pitchFamily="49" charset="-128"/>
            </a:rPr>
            <a:t>名</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カ月</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400"/>
        </a:p>
      </xdr:txBody>
    </xdr:sp>
    <xdr:clientData/>
  </xdr:twoCellAnchor>
  <xdr:twoCellAnchor>
    <xdr:from>
      <xdr:col>1</xdr:col>
      <xdr:colOff>963706</xdr:colOff>
      <xdr:row>14</xdr:row>
      <xdr:rowOff>112059</xdr:rowOff>
    </xdr:from>
    <xdr:to>
      <xdr:col>4</xdr:col>
      <xdr:colOff>963706</xdr:colOff>
      <xdr:row>14</xdr:row>
      <xdr:rowOff>896471</xdr:rowOff>
    </xdr:to>
    <xdr:sp macro="" textlink="">
      <xdr:nvSpPr>
        <xdr:cNvPr id="3" name="四角形: 角を丸くする 2">
          <a:extLst>
            <a:ext uri="{FF2B5EF4-FFF2-40B4-BE49-F238E27FC236}">
              <a16:creationId xmlns:a16="http://schemas.microsoft.com/office/drawing/2014/main" id="{A9FE6CB0-3468-402B-8244-1143FA67B465}"/>
            </a:ext>
          </a:extLst>
        </xdr:cNvPr>
        <xdr:cNvSpPr/>
      </xdr:nvSpPr>
      <xdr:spPr bwMode="auto">
        <a:xfrm>
          <a:off x="4538382" y="7608794"/>
          <a:ext cx="3462618" cy="784412"/>
        </a:xfrm>
        <a:prstGeom prst="round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t>別紙（</a:t>
          </a:r>
          <a:r>
            <a:rPr kumimoji="1" lang="en-US" altLang="ja-JP" sz="1400" b="1"/>
            <a:t>2</a:t>
          </a:r>
          <a:r>
            <a:rPr kumimoji="1" lang="ja-JP" altLang="en-US" sz="1400" b="1"/>
            <a:t>％超部分）が自動反映されます。</a:t>
          </a:r>
          <a:endParaRPr kumimoji="1" lang="en-US" altLang="ja-JP" sz="1400" b="1"/>
        </a:p>
        <a:p>
          <a:pPr algn="l"/>
          <a:r>
            <a:rPr kumimoji="1" lang="ja-JP" altLang="en-US" sz="1400" b="1"/>
            <a:t>入力不要の場合は、０円表示となります。</a:t>
          </a:r>
          <a:endParaRPr kumimoji="1" lang="en-US" altLang="ja-JP" sz="1400" b="1"/>
        </a:p>
      </xdr:txBody>
    </xdr:sp>
    <xdr:clientData/>
  </xdr:twoCellAnchor>
  <xdr:twoCellAnchor>
    <xdr:from>
      <xdr:col>4</xdr:col>
      <xdr:colOff>1367119</xdr:colOff>
      <xdr:row>14</xdr:row>
      <xdr:rowOff>705971</xdr:rowOff>
    </xdr:from>
    <xdr:to>
      <xdr:col>6</xdr:col>
      <xdr:colOff>204519</xdr:colOff>
      <xdr:row>14</xdr:row>
      <xdr:rowOff>881672</xdr:rowOff>
    </xdr:to>
    <xdr:sp macro="" textlink="">
      <xdr:nvSpPr>
        <xdr:cNvPr id="4" name="矢印: 右 3">
          <a:extLst>
            <a:ext uri="{FF2B5EF4-FFF2-40B4-BE49-F238E27FC236}">
              <a16:creationId xmlns:a16="http://schemas.microsoft.com/office/drawing/2014/main" id="{EC4DD11B-2388-421D-A891-67F6D30A48C8}"/>
            </a:ext>
          </a:extLst>
        </xdr:cNvPr>
        <xdr:cNvSpPr/>
      </xdr:nvSpPr>
      <xdr:spPr bwMode="auto">
        <a:xfrm flipV="1">
          <a:off x="8404413" y="8202706"/>
          <a:ext cx="6692724" cy="175701"/>
        </a:xfrm>
        <a:prstGeom prst="rightArrow">
          <a:avLst/>
        </a:prstGeom>
        <a:solidFill>
          <a:schemeClr val="tx2">
            <a:lumMod val="60000"/>
            <a:lumOff val="40000"/>
          </a:schemeClr>
        </a:solidFill>
        <a:ln w="9525" cap="flat" cmpd="sng" algn="ctr">
          <a:solidFill>
            <a:schemeClr val="tx2"/>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156882</xdr:colOff>
      <xdr:row>17</xdr:row>
      <xdr:rowOff>22412</xdr:rowOff>
    </xdr:from>
    <xdr:to>
      <xdr:col>6</xdr:col>
      <xdr:colOff>22413</xdr:colOff>
      <xdr:row>20</xdr:row>
      <xdr:rowOff>336177</xdr:rowOff>
    </xdr:to>
    <xdr:sp macro="" textlink="">
      <xdr:nvSpPr>
        <xdr:cNvPr id="5" name="四角形: 角を丸くする 4">
          <a:extLst>
            <a:ext uri="{FF2B5EF4-FFF2-40B4-BE49-F238E27FC236}">
              <a16:creationId xmlns:a16="http://schemas.microsoft.com/office/drawing/2014/main" id="{543DBCC5-775C-4390-B9A2-C1965B5B7F33}"/>
            </a:ext>
          </a:extLst>
        </xdr:cNvPr>
        <xdr:cNvSpPr/>
      </xdr:nvSpPr>
      <xdr:spPr bwMode="auto">
        <a:xfrm>
          <a:off x="8964706" y="10074088"/>
          <a:ext cx="5950325" cy="2286001"/>
        </a:xfrm>
        <a:prstGeom prst="round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latin typeface="ＭＳ ゴシック" panose="020B0609070205080204" pitchFamily="49" charset="-128"/>
              <a:ea typeface="ＭＳ ゴシック" panose="020B0609070205080204" pitchFamily="49" charset="-128"/>
            </a:rPr>
            <a:t>具体例</a:t>
          </a:r>
          <a:endParaRPr kumimoji="1" lang="en-US" altLang="ja-JP" sz="1200" b="1">
            <a:latin typeface="ＭＳ ゴシック" panose="020B0609070205080204" pitchFamily="49" charset="-128"/>
            <a:ea typeface="ＭＳ ゴシック" panose="020B0609070205080204" pitchFamily="49" charset="-128"/>
          </a:endParaRPr>
        </a:p>
        <a:p>
          <a:pPr algn="l"/>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薬剤師（８名）</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基本給　：</a:t>
          </a:r>
          <a:r>
            <a:rPr kumimoji="1" lang="en-US" altLang="ja-JP" sz="1200" b="1">
              <a:latin typeface="ＭＳ ゴシック" panose="020B0609070205080204" pitchFamily="49" charset="-128"/>
              <a:ea typeface="ＭＳ ゴシック" panose="020B0609070205080204" pitchFamily="49" charset="-128"/>
            </a:rPr>
            <a:t>5,500</a:t>
          </a:r>
          <a:r>
            <a:rPr kumimoji="1" lang="ja-JP" altLang="en-US" sz="1200" b="1">
              <a:latin typeface="ＭＳ ゴシック" panose="020B0609070205080204" pitchFamily="49" charset="-128"/>
              <a:ea typeface="ＭＳ ゴシック" panose="020B0609070205080204" pitchFamily="49" charset="-128"/>
            </a:rPr>
            <a:t>円</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月増額　（令和８年４～５月）２カ月</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特別手当：</a:t>
          </a:r>
          <a:r>
            <a:rPr kumimoji="1" lang="en-US" altLang="ja-JP" sz="1200" b="1">
              <a:latin typeface="ＭＳ ゴシック" panose="020B0609070205080204" pitchFamily="49" charset="-128"/>
              <a:ea typeface="ＭＳ ゴシック" panose="020B0609070205080204" pitchFamily="49" charset="-128"/>
            </a:rPr>
            <a:t>21,000</a:t>
          </a:r>
          <a:r>
            <a:rPr kumimoji="1" lang="ja-JP" altLang="en-US" sz="1200" b="1">
              <a:latin typeface="ＭＳ ゴシック" panose="020B0609070205080204" pitchFamily="49" charset="-128"/>
              <a:ea typeface="ＭＳ ゴシック" panose="020B0609070205080204" pitchFamily="49" charset="-128"/>
            </a:rPr>
            <a:t>円（</a:t>
          </a:r>
          <a:r>
            <a:rPr kumimoji="1" lang="en-US" altLang="ja-JP" sz="1200" b="1">
              <a:latin typeface="ＭＳ ゴシック" panose="020B0609070205080204" pitchFamily="49" charset="-128"/>
              <a:ea typeface="ＭＳ ゴシック" panose="020B0609070205080204" pitchFamily="49" charset="-128"/>
            </a:rPr>
            <a:t>5,250</a:t>
          </a:r>
          <a:r>
            <a:rPr kumimoji="1" lang="ja-JP" altLang="en-US" sz="1200" b="1">
              <a:latin typeface="ＭＳ ゴシック" panose="020B0609070205080204" pitchFamily="49" charset="-128"/>
              <a:ea typeface="ＭＳ ゴシック" panose="020B0609070205080204" pitchFamily="49" charset="-128"/>
            </a:rPr>
            <a:t>円</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４か月分）（令和７年</a:t>
          </a:r>
          <a:r>
            <a:rPr kumimoji="1" lang="en-US" altLang="ja-JP" sz="1200" b="1">
              <a:latin typeface="ＭＳ ゴシック" panose="020B0609070205080204" pitchFamily="49" charset="-128"/>
              <a:ea typeface="ＭＳ ゴシック" panose="020B0609070205080204" pitchFamily="49" charset="-128"/>
            </a:rPr>
            <a:t>12</a:t>
          </a:r>
          <a:r>
            <a:rPr kumimoji="1" lang="ja-JP" altLang="en-US" sz="1200" b="1">
              <a:latin typeface="ＭＳ ゴシック" panose="020B0609070205080204" pitchFamily="49" charset="-128"/>
              <a:ea typeface="ＭＳ ゴシック" panose="020B0609070205080204" pitchFamily="49" charset="-128"/>
            </a:rPr>
            <a:t>月～令和８年３月）</a:t>
          </a:r>
        </a:p>
        <a:p>
          <a:pPr algn="l"/>
          <a:endParaRPr kumimoji="1" lang="en-US" altLang="ja-JP" sz="1200" b="1">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100853</xdr:colOff>
      <xdr:row>22</xdr:row>
      <xdr:rowOff>112059</xdr:rowOff>
    </xdr:from>
    <xdr:to>
      <xdr:col>5</xdr:col>
      <xdr:colOff>6051178</xdr:colOff>
      <xdr:row>25</xdr:row>
      <xdr:rowOff>437031</xdr:rowOff>
    </xdr:to>
    <xdr:sp macro="" textlink="">
      <xdr:nvSpPr>
        <xdr:cNvPr id="6" name="四角形: 角を丸くする 5">
          <a:extLst>
            <a:ext uri="{FF2B5EF4-FFF2-40B4-BE49-F238E27FC236}">
              <a16:creationId xmlns:a16="http://schemas.microsoft.com/office/drawing/2014/main" id="{2BD05E91-B891-4DB9-A738-C70404F2F5CA}"/>
            </a:ext>
          </a:extLst>
        </xdr:cNvPr>
        <xdr:cNvSpPr/>
      </xdr:nvSpPr>
      <xdr:spPr bwMode="auto">
        <a:xfrm>
          <a:off x="8908677" y="13469471"/>
          <a:ext cx="5950325" cy="2286001"/>
        </a:xfrm>
        <a:prstGeom prst="round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latin typeface="ＭＳ ゴシック" panose="020B0609070205080204" pitchFamily="49" charset="-128"/>
              <a:ea typeface="ＭＳ ゴシック" panose="020B0609070205080204" pitchFamily="49" charset="-128"/>
            </a:rPr>
            <a:t>具体例</a:t>
          </a:r>
          <a:endParaRPr kumimoji="1" lang="en-US" altLang="ja-JP" sz="1200" b="1">
            <a:latin typeface="ＭＳ ゴシック" panose="020B0609070205080204" pitchFamily="49" charset="-128"/>
            <a:ea typeface="ＭＳ ゴシック" panose="020B0609070205080204" pitchFamily="49" charset="-128"/>
          </a:endParaRPr>
        </a:p>
        <a:p>
          <a:pPr algn="l"/>
          <a:endParaRPr kumimoji="1" lang="en-US" altLang="ja-JP" sz="1200" b="1">
            <a:latin typeface="ＭＳ ゴシック" panose="020B0609070205080204" pitchFamily="49" charset="-128"/>
            <a:ea typeface="ＭＳ ゴシック" panose="020B0609070205080204" pitchFamily="49" charset="-128"/>
          </a:endParaRPr>
        </a:p>
        <a:p>
          <a:r>
            <a:rPr kumimoji="1" lang="ja-JP" altLang="ja-JP" sz="1200" b="1">
              <a:effectLst/>
              <a:latin typeface="+mn-ea"/>
              <a:ea typeface="+mn-ea"/>
              <a:cs typeface="+mn-cs"/>
            </a:rPr>
            <a:t>事務職員（２名）</a:t>
          </a:r>
          <a:endParaRPr lang="ja-JP" altLang="ja-JP" sz="1200" b="1">
            <a:effectLst/>
            <a:latin typeface="+mn-ea"/>
            <a:ea typeface="+mn-ea"/>
          </a:endParaRPr>
        </a:p>
        <a:p>
          <a:r>
            <a:rPr kumimoji="1" lang="ja-JP" altLang="en-US" sz="1200" b="1">
              <a:effectLst/>
              <a:latin typeface="+mn-ea"/>
              <a:ea typeface="+mn-ea"/>
              <a:cs typeface="+mn-cs"/>
            </a:rPr>
            <a:t>基本給　</a:t>
          </a:r>
          <a:r>
            <a:rPr kumimoji="1" lang="ja-JP" altLang="ja-JP" sz="1200" b="1">
              <a:effectLst/>
              <a:latin typeface="+mn-ea"/>
              <a:ea typeface="+mn-ea"/>
              <a:cs typeface="+mn-cs"/>
            </a:rPr>
            <a:t>：</a:t>
          </a:r>
          <a:r>
            <a:rPr kumimoji="1" lang="en-US" altLang="ja-JP" sz="1200" b="1">
              <a:effectLst/>
              <a:latin typeface="+mn-ea"/>
              <a:ea typeface="+mn-ea"/>
              <a:cs typeface="+mn-cs"/>
            </a:rPr>
            <a:t>3,000</a:t>
          </a:r>
          <a:r>
            <a:rPr kumimoji="1" lang="ja-JP" altLang="ja-JP" sz="1200" b="1">
              <a:effectLst/>
              <a:latin typeface="+mn-ea"/>
              <a:ea typeface="+mn-ea"/>
              <a:cs typeface="+mn-cs"/>
            </a:rPr>
            <a:t>円</a:t>
          </a:r>
          <a:r>
            <a:rPr kumimoji="1" lang="en-US" altLang="ja-JP" sz="1200" b="1">
              <a:effectLst/>
              <a:latin typeface="+mn-ea"/>
              <a:ea typeface="+mn-ea"/>
              <a:cs typeface="+mn-cs"/>
            </a:rPr>
            <a:t>/</a:t>
          </a:r>
          <a:r>
            <a:rPr kumimoji="1" lang="ja-JP" altLang="en-US" sz="1200" b="1">
              <a:effectLst/>
              <a:latin typeface="+mn-ea"/>
              <a:ea typeface="+mn-ea"/>
              <a:cs typeface="+mn-cs"/>
            </a:rPr>
            <a:t>月増額　</a:t>
          </a:r>
          <a:r>
            <a:rPr kumimoji="1" lang="ja-JP" altLang="ja-JP" sz="1200" b="1">
              <a:effectLst/>
              <a:latin typeface="+mn-ea"/>
              <a:ea typeface="+mn-ea"/>
              <a:cs typeface="+mn-cs"/>
            </a:rPr>
            <a:t>（令和８年４～５月）</a:t>
          </a:r>
          <a:r>
            <a:rPr kumimoji="1" lang="ja-JP" altLang="en-US" sz="1200" b="1">
              <a:effectLst/>
              <a:latin typeface="+mn-ea"/>
              <a:ea typeface="+mn-ea"/>
              <a:cs typeface="+mn-cs"/>
            </a:rPr>
            <a:t>２か月</a:t>
          </a:r>
          <a:endParaRPr lang="ja-JP" altLang="ja-JP" sz="1200" b="1">
            <a:effectLst/>
            <a:latin typeface="+mn-ea"/>
            <a:ea typeface="+mn-ea"/>
          </a:endParaRPr>
        </a:p>
        <a:p>
          <a:r>
            <a:rPr kumimoji="1" lang="ja-JP" altLang="ja-JP" sz="1200" b="1">
              <a:effectLst/>
              <a:latin typeface="+mn-ea"/>
              <a:ea typeface="+mn-ea"/>
              <a:cs typeface="+mn-cs"/>
            </a:rPr>
            <a:t>特別手当：</a:t>
          </a:r>
          <a:r>
            <a:rPr kumimoji="1" lang="en-US" altLang="ja-JP" sz="1200" b="1">
              <a:effectLst/>
              <a:latin typeface="+mn-ea"/>
              <a:ea typeface="+mn-ea"/>
              <a:cs typeface="+mn-cs"/>
            </a:rPr>
            <a:t>12,000</a:t>
          </a:r>
          <a:r>
            <a:rPr kumimoji="1" lang="ja-JP" altLang="en-US" sz="1200" b="1">
              <a:effectLst/>
              <a:latin typeface="+mn-ea"/>
              <a:ea typeface="+mn-ea"/>
              <a:cs typeface="+mn-cs"/>
            </a:rPr>
            <a:t>円（</a:t>
          </a:r>
          <a:r>
            <a:rPr kumimoji="1" lang="en-US" altLang="ja-JP" sz="1200" b="1">
              <a:effectLst/>
              <a:latin typeface="+mn-ea"/>
              <a:ea typeface="+mn-ea"/>
              <a:cs typeface="+mn-cs"/>
            </a:rPr>
            <a:t>3,000</a:t>
          </a:r>
          <a:r>
            <a:rPr kumimoji="1" lang="ja-JP" altLang="en-US" sz="1200" b="1">
              <a:effectLst/>
              <a:latin typeface="+mn-ea"/>
              <a:ea typeface="+mn-ea"/>
              <a:cs typeface="+mn-cs"/>
            </a:rPr>
            <a:t>円</a:t>
          </a:r>
          <a:r>
            <a:rPr kumimoji="1" lang="en-US" altLang="ja-JP" sz="1200" b="1">
              <a:effectLst/>
              <a:latin typeface="+mn-ea"/>
              <a:ea typeface="+mn-ea"/>
              <a:cs typeface="+mn-cs"/>
            </a:rPr>
            <a:t>×</a:t>
          </a:r>
          <a:r>
            <a:rPr kumimoji="1" lang="ja-JP" altLang="en-US" sz="1200" b="1">
              <a:effectLst/>
              <a:latin typeface="+mn-ea"/>
              <a:ea typeface="+mn-ea"/>
              <a:cs typeface="+mn-cs"/>
            </a:rPr>
            <a:t>４か月分）（令和７年</a:t>
          </a:r>
          <a:r>
            <a:rPr kumimoji="1" lang="en-US" altLang="ja-JP" sz="1200" b="1">
              <a:effectLst/>
              <a:latin typeface="+mn-ea"/>
              <a:ea typeface="+mn-ea"/>
              <a:cs typeface="+mn-cs"/>
            </a:rPr>
            <a:t>12</a:t>
          </a:r>
          <a:r>
            <a:rPr kumimoji="1" lang="ja-JP" altLang="en-US" sz="1200" b="1">
              <a:effectLst/>
              <a:latin typeface="+mn-ea"/>
              <a:ea typeface="+mn-ea"/>
              <a:cs typeface="+mn-cs"/>
            </a:rPr>
            <a:t>月～令和８年３月）</a:t>
          </a:r>
        </a:p>
        <a:p>
          <a:endParaRPr lang="ja-JP" altLang="ja-JP" sz="1200" b="1">
            <a:effectLst/>
            <a:latin typeface="+mn-ea"/>
            <a:ea typeface="+mn-ea"/>
          </a:endParaRPr>
        </a:p>
        <a:p>
          <a:pPr algn="l"/>
          <a:endParaRPr kumimoji="1" lang="en-US" altLang="ja-JP" sz="1200">
            <a:latin typeface="+mn-ea"/>
            <a:ea typeface="+mn-ea"/>
          </a:endParaRPr>
        </a:p>
        <a:p>
          <a:pPr algn="l"/>
          <a:endParaRPr kumimoji="1" lang="en-US" altLang="ja-JP" sz="1400"/>
        </a:p>
      </xdr:txBody>
    </xdr:sp>
    <xdr:clientData/>
  </xdr:twoCellAnchor>
  <xdr:oneCellAnchor>
    <xdr:from>
      <xdr:col>5</xdr:col>
      <xdr:colOff>5143499</xdr:colOff>
      <xdr:row>1</xdr:row>
      <xdr:rowOff>44824</xdr:rowOff>
    </xdr:from>
    <xdr:ext cx="2319618" cy="825932"/>
    <xdr:sp macro="" textlink="">
      <xdr:nvSpPr>
        <xdr:cNvPr id="7" name="テキスト ボックス 6">
          <a:extLst>
            <a:ext uri="{FF2B5EF4-FFF2-40B4-BE49-F238E27FC236}">
              <a16:creationId xmlns:a16="http://schemas.microsoft.com/office/drawing/2014/main" id="{3B32C1DC-D3B6-4959-9F14-FFFB88F436DC}"/>
            </a:ext>
          </a:extLst>
        </xdr:cNvPr>
        <xdr:cNvSpPr txBox="1"/>
      </xdr:nvSpPr>
      <xdr:spPr>
        <a:xfrm>
          <a:off x="13951323" y="44824"/>
          <a:ext cx="2319618" cy="825932"/>
        </a:xfrm>
        <a:prstGeom prst="rect">
          <a:avLst/>
        </a:prstGeom>
        <a:solidFill>
          <a:schemeClr val="accent5">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4400" b="0" cap="none" spc="0">
              <a:ln w="0"/>
              <a:solidFill>
                <a:schemeClr val="accent1"/>
              </a:solidFill>
              <a:effectLst>
                <a:outerShdw blurRad="38100" dist="25400" dir="5400000" algn="ctr" rotWithShape="0">
                  <a:srgbClr val="6E747A">
                    <a:alpha val="43000"/>
                  </a:srgbClr>
                </a:outerShdw>
              </a:effectLst>
            </a:rPr>
            <a:t>記載例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1075765</xdr:colOff>
      <xdr:row>4</xdr:row>
      <xdr:rowOff>1143000</xdr:rowOff>
    </xdr:from>
    <xdr:to>
      <xdr:col>6</xdr:col>
      <xdr:colOff>840441</xdr:colOff>
      <xdr:row>6</xdr:row>
      <xdr:rowOff>1</xdr:rowOff>
    </xdr:to>
    <xdr:sp macro="" textlink="">
      <xdr:nvSpPr>
        <xdr:cNvPr id="2" name="四角形: 角を丸くする 1">
          <a:extLst>
            <a:ext uri="{FF2B5EF4-FFF2-40B4-BE49-F238E27FC236}">
              <a16:creationId xmlns:a16="http://schemas.microsoft.com/office/drawing/2014/main" id="{19D7875B-5A01-43BB-AE8D-168FD70F00BC}"/>
            </a:ext>
          </a:extLst>
        </xdr:cNvPr>
        <xdr:cNvSpPr/>
      </xdr:nvSpPr>
      <xdr:spPr bwMode="auto">
        <a:xfrm>
          <a:off x="6275294" y="4594412"/>
          <a:ext cx="3328147" cy="1187824"/>
        </a:xfrm>
        <a:prstGeom prst="roundRect">
          <a:avLst/>
        </a:prstGeom>
        <a:solidFill>
          <a:schemeClr val="tx2">
            <a:lumMod val="60000"/>
            <a:lumOff val="40000"/>
          </a:schemeClr>
        </a:solidFill>
        <a:ln>
          <a:solidFill>
            <a:schemeClr val="accent1"/>
          </a:solidFill>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r>
            <a:rPr kumimoji="1" lang="ja-JP" altLang="en-US" sz="1800">
              <a:solidFill>
                <a:schemeClr val="bg1"/>
              </a:solidFill>
            </a:rPr>
            <a:t>該当が無い場合は入力不要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97</v>
      </c>
      <c r="D1" s="22" t="s">
        <v>62</v>
      </c>
      <c r="E1" s="9" t="s">
        <v>51</v>
      </c>
      <c r="F1" s="11" t="s">
        <v>58</v>
      </c>
      <c r="G1" s="11" t="s">
        <v>57</v>
      </c>
      <c r="H1" s="11" t="s">
        <v>59</v>
      </c>
      <c r="I1" s="11" t="s">
        <v>101</v>
      </c>
      <c r="J1" s="22" t="s">
        <v>63</v>
      </c>
      <c r="K1" s="9" t="s">
        <v>51</v>
      </c>
      <c r="L1" s="11" t="s">
        <v>58</v>
      </c>
      <c r="M1" s="11" t="s">
        <v>57</v>
      </c>
      <c r="N1" s="11" t="s">
        <v>59</v>
      </c>
      <c r="O1" s="11" t="s">
        <v>101</v>
      </c>
      <c r="P1" s="22" t="s">
        <v>64</v>
      </c>
      <c r="Q1" s="9" t="s">
        <v>51</v>
      </c>
      <c r="R1" s="11" t="s">
        <v>58</v>
      </c>
      <c r="S1" s="11" t="s">
        <v>57</v>
      </c>
      <c r="T1" s="11" t="s">
        <v>59</v>
      </c>
      <c r="U1" s="11" t="s">
        <v>101</v>
      </c>
      <c r="V1" s="22" t="s">
        <v>65</v>
      </c>
      <c r="W1" s="9" t="s">
        <v>51</v>
      </c>
      <c r="X1" s="11" t="s">
        <v>58</v>
      </c>
      <c r="Y1" s="11" t="s">
        <v>57</v>
      </c>
      <c r="Z1" s="11" t="s">
        <v>59</v>
      </c>
      <c r="AA1" s="11" t="s">
        <v>101</v>
      </c>
      <c r="AB1" s="22" t="s">
        <v>66</v>
      </c>
      <c r="AC1" s="9" t="s">
        <v>51</v>
      </c>
      <c r="AD1" s="11" t="s">
        <v>58</v>
      </c>
      <c r="AE1" s="11" t="s">
        <v>57</v>
      </c>
      <c r="AF1" s="11" t="s">
        <v>59</v>
      </c>
      <c r="AG1" s="11" t="s">
        <v>101</v>
      </c>
      <c r="AH1" s="22" t="s">
        <v>67</v>
      </c>
      <c r="AI1" s="9" t="s">
        <v>51</v>
      </c>
      <c r="AJ1" s="11" t="s">
        <v>58</v>
      </c>
      <c r="AK1" s="11" t="s">
        <v>57</v>
      </c>
      <c r="AL1" s="11" t="s">
        <v>59</v>
      </c>
      <c r="AM1" s="11" t="s">
        <v>101</v>
      </c>
      <c r="AN1" s="22" t="s">
        <v>68</v>
      </c>
      <c r="AO1" s="9" t="s">
        <v>51</v>
      </c>
      <c r="AP1" s="11" t="s">
        <v>58</v>
      </c>
      <c r="AQ1" s="11" t="s">
        <v>57</v>
      </c>
      <c r="AR1" s="11" t="s">
        <v>59</v>
      </c>
      <c r="AS1" s="11" t="s">
        <v>101</v>
      </c>
      <c r="AT1" s="22" t="s">
        <v>69</v>
      </c>
      <c r="AU1" s="9" t="s">
        <v>51</v>
      </c>
      <c r="AV1" s="11" t="s">
        <v>58</v>
      </c>
      <c r="AW1" s="11" t="s">
        <v>57</v>
      </c>
      <c r="AX1" s="11" t="s">
        <v>59</v>
      </c>
      <c r="AY1" s="11" t="s">
        <v>101</v>
      </c>
      <c r="AZ1" s="22" t="s">
        <v>70</v>
      </c>
      <c r="BA1" s="9" t="s">
        <v>51</v>
      </c>
      <c r="BB1" s="11" t="s">
        <v>58</v>
      </c>
      <c r="BC1" s="11" t="s">
        <v>57</v>
      </c>
      <c r="BD1" s="11" t="s">
        <v>59</v>
      </c>
      <c r="BE1" s="11" t="s">
        <v>101</v>
      </c>
      <c r="BF1" s="22" t="s">
        <v>71</v>
      </c>
      <c r="BG1" s="9" t="s">
        <v>51</v>
      </c>
      <c r="BH1" s="11" t="s">
        <v>58</v>
      </c>
      <c r="BI1" s="11" t="s">
        <v>57</v>
      </c>
      <c r="BJ1" s="11" t="s">
        <v>59</v>
      </c>
      <c r="BK1" s="11" t="s">
        <v>101</v>
      </c>
      <c r="BL1" s="22" t="s">
        <v>72</v>
      </c>
      <c r="BM1" s="9" t="s">
        <v>51</v>
      </c>
      <c r="BN1" s="11" t="s">
        <v>58</v>
      </c>
      <c r="BO1" s="11" t="s">
        <v>57</v>
      </c>
      <c r="BP1" s="11" t="s">
        <v>59</v>
      </c>
      <c r="BQ1" s="11" t="s">
        <v>101</v>
      </c>
      <c r="BR1" s="22" t="s">
        <v>73</v>
      </c>
      <c r="BS1" s="9" t="s">
        <v>51</v>
      </c>
      <c r="BT1" s="11" t="s">
        <v>58</v>
      </c>
      <c r="BU1" s="11" t="s">
        <v>57</v>
      </c>
      <c r="BV1" s="11" t="s">
        <v>59</v>
      </c>
      <c r="BW1" s="11" t="s">
        <v>101</v>
      </c>
      <c r="BX1" s="22" t="s">
        <v>74</v>
      </c>
      <c r="BY1" s="9" t="s">
        <v>51</v>
      </c>
      <c r="BZ1" s="11" t="s">
        <v>58</v>
      </c>
      <c r="CA1" s="11" t="s">
        <v>57</v>
      </c>
      <c r="CB1" s="11" t="s">
        <v>59</v>
      </c>
      <c r="CC1" s="11" t="s">
        <v>101</v>
      </c>
      <c r="CD1" s="22" t="s">
        <v>75</v>
      </c>
      <c r="CE1" s="9" t="s">
        <v>51</v>
      </c>
      <c r="CF1" s="11" t="s">
        <v>58</v>
      </c>
      <c r="CG1" s="11" t="s">
        <v>57</v>
      </c>
      <c r="CH1" s="11" t="s">
        <v>59</v>
      </c>
      <c r="CI1" s="11" t="s">
        <v>101</v>
      </c>
      <c r="CJ1" s="22" t="s">
        <v>76</v>
      </c>
      <c r="CK1" s="9" t="s">
        <v>51</v>
      </c>
      <c r="CL1" s="11" t="s">
        <v>58</v>
      </c>
      <c r="CM1" s="11" t="s">
        <v>57</v>
      </c>
      <c r="CN1" s="11" t="s">
        <v>59</v>
      </c>
      <c r="CO1" s="11" t="s">
        <v>101</v>
      </c>
      <c r="CP1" s="22" t="s">
        <v>77</v>
      </c>
      <c r="CQ1" s="9" t="s">
        <v>51</v>
      </c>
      <c r="CR1" s="11" t="s">
        <v>58</v>
      </c>
      <c r="CS1" s="11" t="s">
        <v>57</v>
      </c>
      <c r="CT1" s="11" t="s">
        <v>59</v>
      </c>
      <c r="CU1" s="11" t="s">
        <v>101</v>
      </c>
      <c r="CV1" s="22" t="s">
        <v>78</v>
      </c>
      <c r="CW1" s="9" t="s">
        <v>51</v>
      </c>
      <c r="CX1" s="11" t="s">
        <v>58</v>
      </c>
      <c r="CY1" s="11" t="s">
        <v>57</v>
      </c>
      <c r="CZ1" s="11" t="s">
        <v>59</v>
      </c>
      <c r="DA1" s="11" t="s">
        <v>101</v>
      </c>
      <c r="DB1" s="22" t="s">
        <v>79</v>
      </c>
      <c r="DC1" s="9" t="s">
        <v>51</v>
      </c>
      <c r="DD1" s="11" t="s">
        <v>58</v>
      </c>
      <c r="DE1" s="11" t="s">
        <v>57</v>
      </c>
      <c r="DF1" s="11" t="s">
        <v>59</v>
      </c>
      <c r="DG1" s="11" t="s">
        <v>101</v>
      </c>
      <c r="DH1" s="22" t="s">
        <v>80</v>
      </c>
      <c r="DI1" s="9" t="s">
        <v>51</v>
      </c>
      <c r="DJ1" s="11" t="s">
        <v>58</v>
      </c>
      <c r="DK1" s="11" t="s">
        <v>57</v>
      </c>
      <c r="DL1" s="11" t="s">
        <v>59</v>
      </c>
      <c r="DM1" s="11" t="s">
        <v>101</v>
      </c>
      <c r="DN1" s="22" t="s">
        <v>81</v>
      </c>
      <c r="DO1" s="9" t="s">
        <v>51</v>
      </c>
      <c r="DP1" s="11" t="s">
        <v>58</v>
      </c>
      <c r="DQ1" s="11" t="s">
        <v>57</v>
      </c>
      <c r="DR1" s="11" t="s">
        <v>59</v>
      </c>
      <c r="DS1" s="11" t="s">
        <v>60</v>
      </c>
      <c r="DT1" s="22" t="s">
        <v>82</v>
      </c>
      <c r="DU1" s="9" t="s">
        <v>51</v>
      </c>
      <c r="DV1" s="11" t="s">
        <v>58</v>
      </c>
      <c r="DW1" s="11" t="s">
        <v>57</v>
      </c>
      <c r="DX1" s="11" t="s">
        <v>59</v>
      </c>
      <c r="DY1" s="11" t="s">
        <v>60</v>
      </c>
      <c r="DZ1" s="22" t="s">
        <v>83</v>
      </c>
      <c r="EA1" s="9" t="s">
        <v>51</v>
      </c>
      <c r="EB1" s="11" t="s">
        <v>58</v>
      </c>
      <c r="EC1" s="11" t="s">
        <v>57</v>
      </c>
      <c r="ED1" s="11" t="s">
        <v>59</v>
      </c>
      <c r="EE1" s="11" t="s">
        <v>60</v>
      </c>
      <c r="EF1" s="22" t="s">
        <v>84</v>
      </c>
      <c r="EG1" s="9" t="s">
        <v>51</v>
      </c>
      <c r="EH1" s="11" t="s">
        <v>58</v>
      </c>
      <c r="EI1" s="11" t="s">
        <v>57</v>
      </c>
      <c r="EJ1" s="11" t="s">
        <v>59</v>
      </c>
      <c r="EK1" s="11" t="s">
        <v>60</v>
      </c>
      <c r="EL1" s="22" t="s">
        <v>85</v>
      </c>
      <c r="EM1" s="9" t="s">
        <v>51</v>
      </c>
      <c r="EN1" s="11" t="s">
        <v>58</v>
      </c>
      <c r="EO1" s="11" t="s">
        <v>57</v>
      </c>
      <c r="EP1" s="11" t="s">
        <v>59</v>
      </c>
      <c r="EQ1" s="11" t="s">
        <v>60</v>
      </c>
      <c r="ER1" s="22" t="s">
        <v>86</v>
      </c>
      <c r="ES1" s="9" t="s">
        <v>51</v>
      </c>
      <c r="ET1" s="11" t="s">
        <v>58</v>
      </c>
      <c r="EU1" s="11" t="s">
        <v>57</v>
      </c>
      <c r="EV1" s="11" t="s">
        <v>59</v>
      </c>
      <c r="EW1" s="11" t="s">
        <v>60</v>
      </c>
      <c r="EX1" s="22" t="s">
        <v>87</v>
      </c>
      <c r="EY1" s="9" t="s">
        <v>51</v>
      </c>
      <c r="EZ1" s="11" t="s">
        <v>58</v>
      </c>
      <c r="FA1" s="11" t="s">
        <v>57</v>
      </c>
      <c r="FB1" s="11" t="s">
        <v>59</v>
      </c>
      <c r="FC1" s="11" t="s">
        <v>60</v>
      </c>
      <c r="FD1" s="22" t="s">
        <v>88</v>
      </c>
      <c r="FE1" s="9" t="s">
        <v>51</v>
      </c>
      <c r="FF1" s="11" t="s">
        <v>58</v>
      </c>
      <c r="FG1" s="11" t="s">
        <v>57</v>
      </c>
      <c r="FH1" s="11" t="s">
        <v>59</v>
      </c>
      <c r="FI1" s="11" t="s">
        <v>60</v>
      </c>
      <c r="FJ1" s="22" t="s">
        <v>89</v>
      </c>
      <c r="FK1" s="9" t="s">
        <v>51</v>
      </c>
      <c r="FL1" s="11" t="s">
        <v>58</v>
      </c>
      <c r="FM1" s="11" t="s">
        <v>57</v>
      </c>
      <c r="FN1" s="11" t="s">
        <v>59</v>
      </c>
      <c r="FO1" s="11" t="s">
        <v>60</v>
      </c>
      <c r="FP1" s="22" t="s">
        <v>90</v>
      </c>
      <c r="FQ1" s="9" t="s">
        <v>51</v>
      </c>
      <c r="FR1" s="11" t="s">
        <v>58</v>
      </c>
      <c r="FS1" s="11" t="s">
        <v>57</v>
      </c>
      <c r="FT1" s="11" t="s">
        <v>59</v>
      </c>
      <c r="FU1" s="11" t="s">
        <v>60</v>
      </c>
      <c r="FV1" s="22" t="s">
        <v>91</v>
      </c>
      <c r="FW1" s="9" t="s">
        <v>51</v>
      </c>
      <c r="FX1" s="11" t="s">
        <v>58</v>
      </c>
      <c r="FY1" s="11" t="s">
        <v>57</v>
      </c>
      <c r="FZ1" s="11" t="s">
        <v>59</v>
      </c>
      <c r="GA1" s="11" t="s">
        <v>60</v>
      </c>
      <c r="GB1" s="22" t="s">
        <v>92</v>
      </c>
      <c r="GC1" s="9" t="s">
        <v>51</v>
      </c>
      <c r="GD1" s="11" t="s">
        <v>58</v>
      </c>
      <c r="GE1" s="11" t="s">
        <v>57</v>
      </c>
      <c r="GF1" s="11" t="s">
        <v>59</v>
      </c>
      <c r="GG1" s="11" t="s">
        <v>60</v>
      </c>
      <c r="GH1" s="22" t="s">
        <v>93</v>
      </c>
      <c r="GI1" s="9" t="s">
        <v>51</v>
      </c>
      <c r="GJ1" s="11" t="s">
        <v>58</v>
      </c>
      <c r="GK1" s="11" t="s">
        <v>57</v>
      </c>
      <c r="GL1" s="11" t="s">
        <v>59</v>
      </c>
      <c r="GM1" s="11" t="s">
        <v>60</v>
      </c>
      <c r="GN1" s="22" t="s">
        <v>94</v>
      </c>
      <c r="GO1" s="9" t="s">
        <v>51</v>
      </c>
      <c r="GP1" s="11" t="s">
        <v>58</v>
      </c>
      <c r="GQ1" s="11" t="s">
        <v>57</v>
      </c>
      <c r="GR1" s="11" t="s">
        <v>59</v>
      </c>
      <c r="GS1" s="11" t="s">
        <v>60</v>
      </c>
      <c r="GT1" s="22" t="s">
        <v>95</v>
      </c>
      <c r="GU1" s="9" t="s">
        <v>51</v>
      </c>
      <c r="GV1" s="11" t="s">
        <v>58</v>
      </c>
      <c r="GW1" s="11" t="s">
        <v>57</v>
      </c>
      <c r="GX1" s="11" t="s">
        <v>59</v>
      </c>
      <c r="GY1" s="11" t="s">
        <v>60</v>
      </c>
      <c r="GZ1" s="22" t="s">
        <v>96</v>
      </c>
      <c r="HA1" s="9" t="s">
        <v>51</v>
      </c>
      <c r="HB1" s="11" t="s">
        <v>58</v>
      </c>
      <c r="HC1" s="11" t="s">
        <v>57</v>
      </c>
      <c r="HD1" s="11" t="s">
        <v>59</v>
      </c>
      <c r="HE1" s="11" t="s">
        <v>60</v>
      </c>
      <c r="HF1" s="23" t="s">
        <v>54</v>
      </c>
      <c r="HG1" s="22" t="s">
        <v>62</v>
      </c>
      <c r="HH1" s="9" t="s">
        <v>51</v>
      </c>
      <c r="HI1" s="11" t="s">
        <v>52</v>
      </c>
      <c r="HJ1" s="11" t="s">
        <v>55</v>
      </c>
      <c r="HK1" s="11" t="s">
        <v>56</v>
      </c>
      <c r="HL1" s="11" t="s">
        <v>53</v>
      </c>
      <c r="HM1" s="22" t="s">
        <v>63</v>
      </c>
      <c r="HN1" s="9" t="s">
        <v>51</v>
      </c>
      <c r="HO1" s="11" t="s">
        <v>52</v>
      </c>
      <c r="HP1" s="11" t="s">
        <v>55</v>
      </c>
      <c r="HQ1" s="11" t="s">
        <v>56</v>
      </c>
      <c r="HR1" s="11" t="s">
        <v>53</v>
      </c>
      <c r="HS1" s="22" t="s">
        <v>64</v>
      </c>
      <c r="HT1" s="9" t="s">
        <v>51</v>
      </c>
      <c r="HU1" s="11" t="s">
        <v>52</v>
      </c>
      <c r="HV1" s="11" t="s">
        <v>55</v>
      </c>
      <c r="HW1" s="11" t="s">
        <v>56</v>
      </c>
      <c r="HX1" s="11" t="s">
        <v>53</v>
      </c>
      <c r="HY1" s="22" t="s">
        <v>65</v>
      </c>
      <c r="HZ1" s="9" t="s">
        <v>51</v>
      </c>
      <c r="IA1" s="11" t="s">
        <v>52</v>
      </c>
      <c r="IB1" s="11" t="s">
        <v>55</v>
      </c>
      <c r="IC1" s="11" t="s">
        <v>56</v>
      </c>
      <c r="ID1" s="11" t="s">
        <v>53</v>
      </c>
      <c r="IE1" s="22" t="s">
        <v>66</v>
      </c>
      <c r="IF1" s="9" t="s">
        <v>51</v>
      </c>
      <c r="IG1" s="11" t="s">
        <v>52</v>
      </c>
      <c r="IH1" s="11" t="s">
        <v>55</v>
      </c>
      <c r="II1" s="11" t="s">
        <v>56</v>
      </c>
      <c r="IJ1" s="11" t="s">
        <v>53</v>
      </c>
      <c r="IK1" s="22" t="s">
        <v>67</v>
      </c>
      <c r="IL1" s="9" t="s">
        <v>51</v>
      </c>
      <c r="IM1" s="11" t="s">
        <v>52</v>
      </c>
      <c r="IN1" s="11" t="s">
        <v>55</v>
      </c>
      <c r="IO1" s="11" t="s">
        <v>56</v>
      </c>
      <c r="IP1" s="11" t="s">
        <v>53</v>
      </c>
      <c r="IQ1" s="22" t="s">
        <v>68</v>
      </c>
      <c r="IR1" s="9" t="s">
        <v>51</v>
      </c>
      <c r="IS1" s="11" t="s">
        <v>52</v>
      </c>
      <c r="IT1" s="11" t="s">
        <v>55</v>
      </c>
      <c r="IU1" s="11" t="s">
        <v>56</v>
      </c>
      <c r="IV1" s="11" t="s">
        <v>53</v>
      </c>
      <c r="IW1" s="22" t="s">
        <v>69</v>
      </c>
      <c r="IX1" s="9" t="s">
        <v>51</v>
      </c>
      <c r="IY1" s="11" t="s">
        <v>52</v>
      </c>
      <c r="IZ1" s="11" t="s">
        <v>55</v>
      </c>
      <c r="JA1" s="11" t="s">
        <v>56</v>
      </c>
      <c r="JB1" s="11" t="s">
        <v>53</v>
      </c>
      <c r="JC1" s="22" t="s">
        <v>70</v>
      </c>
      <c r="JD1" s="9" t="s">
        <v>51</v>
      </c>
      <c r="JE1" s="11" t="s">
        <v>52</v>
      </c>
      <c r="JF1" s="11" t="s">
        <v>55</v>
      </c>
      <c r="JG1" s="11" t="s">
        <v>56</v>
      </c>
      <c r="JH1" s="11" t="s">
        <v>53</v>
      </c>
      <c r="JI1" s="22" t="s">
        <v>71</v>
      </c>
      <c r="JJ1" s="9" t="s">
        <v>51</v>
      </c>
      <c r="JK1" s="11" t="s">
        <v>52</v>
      </c>
      <c r="JL1" s="11" t="s">
        <v>55</v>
      </c>
      <c r="JM1" s="11" t="s">
        <v>56</v>
      </c>
      <c r="JN1" s="11" t="s">
        <v>53</v>
      </c>
      <c r="JO1" s="22" t="s">
        <v>72</v>
      </c>
      <c r="JP1" s="9" t="s">
        <v>51</v>
      </c>
      <c r="JQ1" s="11" t="s">
        <v>52</v>
      </c>
      <c r="JR1" s="11" t="s">
        <v>55</v>
      </c>
      <c r="JS1" s="11" t="s">
        <v>56</v>
      </c>
      <c r="JT1" s="11" t="s">
        <v>53</v>
      </c>
      <c r="JU1" s="22" t="s">
        <v>73</v>
      </c>
      <c r="JV1" s="9" t="s">
        <v>51</v>
      </c>
      <c r="JW1" s="11" t="s">
        <v>52</v>
      </c>
      <c r="JX1" s="11" t="s">
        <v>55</v>
      </c>
      <c r="JY1" s="11" t="s">
        <v>56</v>
      </c>
      <c r="JZ1" s="11" t="s">
        <v>53</v>
      </c>
      <c r="KA1" s="22" t="s">
        <v>74</v>
      </c>
      <c r="KB1" s="9" t="s">
        <v>51</v>
      </c>
      <c r="KC1" s="11" t="s">
        <v>52</v>
      </c>
      <c r="KD1" s="11" t="s">
        <v>55</v>
      </c>
      <c r="KE1" s="11" t="s">
        <v>56</v>
      </c>
      <c r="KF1" s="11" t="s">
        <v>53</v>
      </c>
      <c r="KG1" s="22" t="s">
        <v>75</v>
      </c>
      <c r="KH1" s="9" t="s">
        <v>51</v>
      </c>
      <c r="KI1" s="11" t="s">
        <v>52</v>
      </c>
      <c r="KJ1" s="11" t="s">
        <v>55</v>
      </c>
      <c r="KK1" s="11" t="s">
        <v>56</v>
      </c>
      <c r="KL1" s="11" t="s">
        <v>53</v>
      </c>
      <c r="KM1" s="22" t="s">
        <v>76</v>
      </c>
      <c r="KN1" s="9" t="s">
        <v>51</v>
      </c>
      <c r="KO1" s="11" t="s">
        <v>52</v>
      </c>
      <c r="KP1" s="11" t="s">
        <v>55</v>
      </c>
      <c r="KQ1" s="11" t="s">
        <v>56</v>
      </c>
      <c r="KR1" s="11" t="s">
        <v>53</v>
      </c>
      <c r="KS1" s="22" t="s">
        <v>77</v>
      </c>
      <c r="KT1" s="9" t="s">
        <v>51</v>
      </c>
      <c r="KU1" s="11" t="s">
        <v>52</v>
      </c>
      <c r="KV1" s="11" t="s">
        <v>55</v>
      </c>
      <c r="KW1" s="11" t="s">
        <v>56</v>
      </c>
      <c r="KX1" s="11" t="s">
        <v>53</v>
      </c>
      <c r="KY1" s="22" t="s">
        <v>78</v>
      </c>
      <c r="KZ1" s="9" t="s">
        <v>51</v>
      </c>
      <c r="LA1" s="11" t="s">
        <v>52</v>
      </c>
      <c r="LB1" s="11" t="s">
        <v>55</v>
      </c>
      <c r="LC1" s="11" t="s">
        <v>56</v>
      </c>
      <c r="LD1" s="11" t="s">
        <v>53</v>
      </c>
      <c r="LE1" s="22" t="s">
        <v>79</v>
      </c>
      <c r="LF1" s="9" t="s">
        <v>51</v>
      </c>
      <c r="LG1" s="11" t="s">
        <v>52</v>
      </c>
      <c r="LH1" s="11" t="s">
        <v>55</v>
      </c>
      <c r="LI1" s="11" t="s">
        <v>56</v>
      </c>
      <c r="LJ1" s="11" t="s">
        <v>53</v>
      </c>
      <c r="LK1" s="22" t="s">
        <v>80</v>
      </c>
      <c r="LL1" s="9" t="s">
        <v>51</v>
      </c>
      <c r="LM1" s="11" t="s">
        <v>52</v>
      </c>
      <c r="LN1" s="11" t="s">
        <v>55</v>
      </c>
      <c r="LO1" s="11" t="s">
        <v>56</v>
      </c>
      <c r="LP1" s="11" t="s">
        <v>53</v>
      </c>
      <c r="LQ1" s="22" t="s">
        <v>81</v>
      </c>
      <c r="LR1" s="9" t="s">
        <v>51</v>
      </c>
      <c r="LS1" s="11" t="s">
        <v>52</v>
      </c>
      <c r="LT1" s="11" t="s">
        <v>55</v>
      </c>
      <c r="LU1" s="11" t="s">
        <v>56</v>
      </c>
      <c r="LV1" s="11" t="s">
        <v>53</v>
      </c>
      <c r="LW1" s="22" t="s">
        <v>82</v>
      </c>
      <c r="LX1" s="9" t="s">
        <v>51</v>
      </c>
      <c r="LY1" s="11" t="s">
        <v>52</v>
      </c>
      <c r="LZ1" s="11" t="s">
        <v>55</v>
      </c>
      <c r="MA1" s="11" t="s">
        <v>56</v>
      </c>
      <c r="MB1" s="11" t="s">
        <v>53</v>
      </c>
      <c r="MC1" s="22" t="s">
        <v>83</v>
      </c>
      <c r="MD1" s="9" t="s">
        <v>51</v>
      </c>
      <c r="ME1" s="11" t="s">
        <v>52</v>
      </c>
      <c r="MF1" s="11" t="s">
        <v>55</v>
      </c>
      <c r="MG1" s="11" t="s">
        <v>56</v>
      </c>
      <c r="MH1" s="11" t="s">
        <v>53</v>
      </c>
      <c r="MI1" s="22" t="s">
        <v>84</v>
      </c>
      <c r="MJ1" s="9" t="s">
        <v>51</v>
      </c>
      <c r="MK1" s="11" t="s">
        <v>52</v>
      </c>
      <c r="ML1" s="11" t="s">
        <v>55</v>
      </c>
      <c r="MM1" s="11" t="s">
        <v>56</v>
      </c>
      <c r="MN1" s="11" t="s">
        <v>53</v>
      </c>
      <c r="MO1" s="22" t="s">
        <v>85</v>
      </c>
      <c r="MP1" s="9" t="s">
        <v>51</v>
      </c>
      <c r="MQ1" s="11" t="s">
        <v>52</v>
      </c>
      <c r="MR1" s="11" t="s">
        <v>55</v>
      </c>
      <c r="MS1" s="11" t="s">
        <v>56</v>
      </c>
      <c r="MT1" s="11" t="s">
        <v>53</v>
      </c>
      <c r="MU1" s="22" t="s">
        <v>86</v>
      </c>
      <c r="MV1" s="9" t="s">
        <v>51</v>
      </c>
      <c r="MW1" s="11" t="s">
        <v>52</v>
      </c>
      <c r="MX1" s="11" t="s">
        <v>55</v>
      </c>
      <c r="MY1" s="11" t="s">
        <v>56</v>
      </c>
      <c r="MZ1" s="11" t="s">
        <v>53</v>
      </c>
      <c r="NA1" s="22" t="s">
        <v>87</v>
      </c>
      <c r="NB1" s="9" t="s">
        <v>51</v>
      </c>
      <c r="NC1" s="11" t="s">
        <v>52</v>
      </c>
      <c r="ND1" s="11" t="s">
        <v>55</v>
      </c>
      <c r="NE1" s="11" t="s">
        <v>56</v>
      </c>
      <c r="NF1" s="11" t="s">
        <v>53</v>
      </c>
      <c r="NG1" s="22" t="s">
        <v>88</v>
      </c>
      <c r="NH1" s="9" t="s">
        <v>51</v>
      </c>
      <c r="NI1" s="11" t="s">
        <v>52</v>
      </c>
      <c r="NJ1" s="11" t="s">
        <v>55</v>
      </c>
      <c r="NK1" s="11" t="s">
        <v>56</v>
      </c>
      <c r="NL1" s="11" t="s">
        <v>53</v>
      </c>
      <c r="NM1" s="22" t="s">
        <v>89</v>
      </c>
      <c r="NN1" s="9" t="s">
        <v>51</v>
      </c>
      <c r="NO1" s="11" t="s">
        <v>52</v>
      </c>
      <c r="NP1" s="11" t="s">
        <v>55</v>
      </c>
      <c r="NQ1" s="11" t="s">
        <v>56</v>
      </c>
      <c r="NR1" s="11" t="s">
        <v>53</v>
      </c>
      <c r="NS1" s="22" t="s">
        <v>90</v>
      </c>
      <c r="NT1" s="9" t="s">
        <v>51</v>
      </c>
      <c r="NU1" s="11" t="s">
        <v>52</v>
      </c>
      <c r="NV1" s="11" t="s">
        <v>55</v>
      </c>
      <c r="NW1" s="11" t="s">
        <v>56</v>
      </c>
      <c r="NX1" s="11" t="s">
        <v>53</v>
      </c>
      <c r="NY1" s="22" t="s">
        <v>91</v>
      </c>
      <c r="NZ1" s="9" t="s">
        <v>51</v>
      </c>
      <c r="OA1" s="11" t="s">
        <v>52</v>
      </c>
      <c r="OB1" s="11" t="s">
        <v>55</v>
      </c>
      <c r="OC1" s="11" t="s">
        <v>56</v>
      </c>
      <c r="OD1" s="11" t="s">
        <v>53</v>
      </c>
      <c r="OE1" s="22" t="s">
        <v>92</v>
      </c>
      <c r="OF1" s="9" t="s">
        <v>51</v>
      </c>
      <c r="OG1" s="11" t="s">
        <v>52</v>
      </c>
      <c r="OH1" s="11" t="s">
        <v>55</v>
      </c>
      <c r="OI1" s="11" t="s">
        <v>56</v>
      </c>
      <c r="OJ1" s="11" t="s">
        <v>53</v>
      </c>
      <c r="OK1" s="22" t="s">
        <v>93</v>
      </c>
      <c r="OL1" s="9" t="s">
        <v>51</v>
      </c>
      <c r="OM1" s="11" t="s">
        <v>52</v>
      </c>
      <c r="ON1" s="11" t="s">
        <v>55</v>
      </c>
      <c r="OO1" s="11" t="s">
        <v>56</v>
      </c>
      <c r="OP1" s="11" t="s">
        <v>53</v>
      </c>
      <c r="OQ1" s="22" t="s">
        <v>94</v>
      </c>
      <c r="OR1" s="9" t="s">
        <v>51</v>
      </c>
      <c r="OS1" s="11" t="s">
        <v>52</v>
      </c>
      <c r="OT1" s="11" t="s">
        <v>55</v>
      </c>
      <c r="OU1" s="11" t="s">
        <v>56</v>
      </c>
      <c r="OV1" s="11" t="s">
        <v>53</v>
      </c>
      <c r="OW1" s="22" t="s">
        <v>95</v>
      </c>
      <c r="OX1" s="9" t="s">
        <v>51</v>
      </c>
      <c r="OY1" s="11" t="s">
        <v>52</v>
      </c>
      <c r="OZ1" s="11" t="s">
        <v>55</v>
      </c>
      <c r="PA1" s="11" t="s">
        <v>56</v>
      </c>
      <c r="PB1" s="11" t="s">
        <v>53</v>
      </c>
      <c r="PC1" s="22" t="s">
        <v>96</v>
      </c>
      <c r="PD1" s="9" t="s">
        <v>51</v>
      </c>
      <c r="PE1" s="11" t="s">
        <v>52</v>
      </c>
      <c r="PF1" s="11" t="s">
        <v>55</v>
      </c>
      <c r="PG1" s="11" t="s">
        <v>56</v>
      </c>
      <c r="PH1" s="11" t="s">
        <v>53</v>
      </c>
    </row>
    <row r="2" spans="1:424">
      <c r="A2" s="75" t="e">
        <f>#REF!</f>
        <v>#REF!</v>
      </c>
      <c r="B2" s="75" t="e">
        <f>#REF!</f>
        <v>#REF!</v>
      </c>
      <c r="C2" s="25"/>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3"/>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6"/>
      <c r="B3" s="76"/>
      <c r="C3" s="26"/>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7" priority="74">
      <formula>#REF!="×"</formula>
    </cfRule>
  </conditionalFormatting>
  <conditionalFormatting sqref="HB1:HE1">
    <cfRule type="expression" dxfId="16" priority="73">
      <formula>#REF!="×"</formula>
    </cfRule>
  </conditionalFormatting>
  <conditionalFormatting sqref="HI1:HL1">
    <cfRule type="expression" dxfId="15" priority="2">
      <formula>#REF!="×"</formula>
    </cfRule>
  </conditionalFormatting>
  <conditionalFormatting sqref="PE1:PH1">
    <cfRule type="expression" dxfId="14"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sheetPr>
  <dimension ref="A1:N31"/>
  <sheetViews>
    <sheetView tabSelected="1" view="pageBreakPreview" zoomScale="85" zoomScaleNormal="85" zoomScaleSheetLayoutView="85" workbookViewId="0">
      <selection activeCell="C24" sqref="C24"/>
    </sheetView>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115.375" style="7" customWidth="1"/>
    <col min="9" max="9" width="14.625" style="6" customWidth="1"/>
    <col min="10" max="10" width="28.25" style="6" customWidth="1"/>
    <col min="11" max="14" width="14.625" style="6" customWidth="1"/>
    <col min="15" max="15" width="18.875" style="6" customWidth="1"/>
    <col min="16" max="16" width="9" style="6"/>
    <col min="17" max="23" width="9" style="6" customWidth="1"/>
    <col min="24" max="16384" width="9" style="6"/>
  </cols>
  <sheetData>
    <row r="1" spans="1:14" ht="45" customHeight="1"/>
    <row r="2" spans="1:14" ht="25.5" customHeight="1">
      <c r="A2" s="5" t="s">
        <v>149</v>
      </c>
      <c r="B2" s="12"/>
      <c r="C2" s="12"/>
      <c r="D2" s="12"/>
      <c r="E2" s="12"/>
      <c r="F2" s="5"/>
      <c r="G2" s="27"/>
    </row>
    <row r="3" spans="1:14" ht="46.5" customHeight="1">
      <c r="A3" s="61" t="s">
        <v>136</v>
      </c>
      <c r="B3" s="62"/>
      <c r="C3" s="62"/>
      <c r="D3" s="62"/>
      <c r="E3" s="62"/>
      <c r="F3" s="62"/>
      <c r="G3" s="62"/>
      <c r="H3" s="43" t="s">
        <v>50</v>
      </c>
    </row>
    <row r="4" spans="1:14" ht="41.25" customHeight="1">
      <c r="A4" s="50" t="s">
        <v>135</v>
      </c>
      <c r="B4" s="51"/>
      <c r="C4" s="51"/>
      <c r="D4" s="51"/>
      <c r="E4" s="52" t="s">
        <v>163</v>
      </c>
      <c r="F4" s="50" t="s">
        <v>113</v>
      </c>
      <c r="G4" s="20">
        <f>SUM($G$11:$G$15)</f>
        <v>292000</v>
      </c>
      <c r="H4" s="8" t="s">
        <v>147</v>
      </c>
    </row>
    <row r="5" spans="1:14" ht="59.25" customHeight="1">
      <c r="A5" s="50" t="s">
        <v>150</v>
      </c>
      <c r="B5" s="51"/>
      <c r="C5" s="51"/>
      <c r="D5" s="51"/>
      <c r="E5" s="54">
        <v>2</v>
      </c>
      <c r="F5" s="53" t="s">
        <v>112</v>
      </c>
      <c r="G5" s="46">
        <v>0</v>
      </c>
      <c r="H5" s="8" t="s">
        <v>151</v>
      </c>
    </row>
    <row r="6" spans="1:14" ht="45.75" customHeight="1">
      <c r="A6" s="70" t="s">
        <v>138</v>
      </c>
      <c r="B6" s="70"/>
      <c r="C6" s="70"/>
      <c r="D6" s="70"/>
      <c r="E6" s="19" t="s">
        <v>162</v>
      </c>
      <c r="F6" s="42" t="s">
        <v>123</v>
      </c>
      <c r="G6" s="20">
        <f>ROUNDDOWN(G4-G5,-3)</f>
        <v>292000</v>
      </c>
      <c r="H6" s="8" t="s">
        <v>148</v>
      </c>
      <c r="I6" s="49" t="s">
        <v>132</v>
      </c>
      <c r="J6" s="49" t="s">
        <v>133</v>
      </c>
    </row>
    <row r="7" spans="1:14" ht="41.25" customHeight="1">
      <c r="A7" s="17" t="s">
        <v>124</v>
      </c>
      <c r="B7" s="18"/>
      <c r="C7" s="18"/>
      <c r="D7" s="18"/>
      <c r="E7" s="20" t="str">
        <f>IF(G6&gt;=G7,"○","×")</f>
        <v>○</v>
      </c>
      <c r="F7" s="50" t="s">
        <v>137</v>
      </c>
      <c r="G7" s="20">
        <v>290000</v>
      </c>
      <c r="H7" s="8" t="s">
        <v>161</v>
      </c>
    </row>
    <row r="8" spans="1:14" ht="26.25" customHeight="1">
      <c r="A8" s="17" t="s">
        <v>61</v>
      </c>
      <c r="B8" s="18"/>
      <c r="C8" s="18"/>
      <c r="D8" s="18"/>
      <c r="E8" s="21">
        <f>G7-G8</f>
        <v>290000</v>
      </c>
      <c r="F8" s="17" t="s">
        <v>111</v>
      </c>
      <c r="G8" s="46">
        <f>IF(ROUNDDOWN(G7-G6,-3)&lt;=0,0,ROUNDDOWN(G7-G6,-3))</f>
        <v>0</v>
      </c>
      <c r="H8" s="8" t="s">
        <v>160</v>
      </c>
    </row>
    <row r="9" spans="1:14" ht="41.25" customHeight="1">
      <c r="A9" s="47" t="s">
        <v>127</v>
      </c>
      <c r="B9" s="63" t="s">
        <v>128</v>
      </c>
      <c r="C9" s="67"/>
      <c r="D9" s="67"/>
      <c r="E9" s="64"/>
      <c r="F9" s="63" t="s">
        <v>54</v>
      </c>
      <c r="G9" s="64"/>
      <c r="H9" s="8"/>
    </row>
    <row r="10" spans="1:14" s="36" customFormat="1" ht="66" customHeight="1">
      <c r="A10" s="34" t="s">
        <v>121</v>
      </c>
      <c r="B10" s="35" t="s">
        <v>99</v>
      </c>
      <c r="C10" s="35" t="s">
        <v>109</v>
      </c>
      <c r="D10" s="35" t="s">
        <v>98</v>
      </c>
      <c r="E10" s="35" t="s">
        <v>152</v>
      </c>
      <c r="F10" s="68" t="s">
        <v>114</v>
      </c>
      <c r="G10" s="69"/>
      <c r="H10" s="60" t="s">
        <v>100</v>
      </c>
    </row>
    <row r="11" spans="1:14" ht="50.25" customHeight="1">
      <c r="A11" s="11" t="s">
        <v>129</v>
      </c>
      <c r="B11" s="85">
        <v>10</v>
      </c>
      <c r="C11" s="16">
        <v>5000</v>
      </c>
      <c r="D11" s="41">
        <v>2</v>
      </c>
      <c r="E11" s="16">
        <v>5000</v>
      </c>
      <c r="F11" s="11"/>
      <c r="G11" s="32">
        <f>B11*C11*D11</f>
        <v>100000</v>
      </c>
      <c r="H11" s="8" t="s">
        <v>153</v>
      </c>
    </row>
    <row r="12" spans="1:14" ht="57" customHeight="1">
      <c r="A12" s="11" t="s">
        <v>130</v>
      </c>
      <c r="B12" s="85"/>
      <c r="C12" s="16"/>
      <c r="D12" s="41"/>
      <c r="E12" s="16"/>
      <c r="F12" s="11"/>
      <c r="G12" s="32">
        <f t="shared" ref="G12:G14" si="0">B12*C12*D12</f>
        <v>0</v>
      </c>
      <c r="H12" s="8" t="s">
        <v>154</v>
      </c>
    </row>
    <row r="13" spans="1:14" ht="80.25" customHeight="1">
      <c r="A13" s="11" t="s">
        <v>155</v>
      </c>
      <c r="B13" s="85"/>
      <c r="C13" s="16"/>
      <c r="D13" s="41"/>
      <c r="E13" s="40"/>
      <c r="F13" s="11"/>
      <c r="G13" s="32">
        <f t="shared" si="0"/>
        <v>0</v>
      </c>
      <c r="H13" s="8" t="s">
        <v>156</v>
      </c>
    </row>
    <row r="14" spans="1:14" ht="41.25" customHeight="1">
      <c r="A14" s="11" t="s">
        <v>131</v>
      </c>
      <c r="B14" s="85">
        <v>10</v>
      </c>
      <c r="C14" s="16">
        <v>4800</v>
      </c>
      <c r="D14" s="38">
        <v>4</v>
      </c>
      <c r="E14" s="37"/>
      <c r="F14" s="11"/>
      <c r="G14" s="32">
        <f t="shared" si="0"/>
        <v>192000</v>
      </c>
      <c r="H14" s="8" t="s">
        <v>157</v>
      </c>
      <c r="I14" s="33">
        <v>1</v>
      </c>
      <c r="J14" s="33">
        <v>2</v>
      </c>
      <c r="K14" s="33">
        <v>3</v>
      </c>
      <c r="L14" s="33">
        <v>4</v>
      </c>
      <c r="M14" s="33"/>
      <c r="N14" s="33"/>
    </row>
    <row r="15" spans="1:14" ht="73.5" customHeight="1">
      <c r="A15" s="65"/>
      <c r="B15" s="66"/>
      <c r="C15" s="66"/>
      <c r="D15" s="66"/>
      <c r="E15" s="66"/>
      <c r="F15" s="48" t="s">
        <v>158</v>
      </c>
      <c r="G15" s="16">
        <f>'別紙（2.0％超部分算定シート）（法人単位）'!I4+'別紙（2.0％超部分算定シート）（法人単位）'!I5+'別紙（2.0％超部分算定シート）（法人単位）'!I6</f>
        <v>0</v>
      </c>
      <c r="H15" s="8" t="s">
        <v>164</v>
      </c>
    </row>
    <row r="16" spans="1:14" ht="55.5" customHeight="1">
      <c r="A16" s="72" t="s">
        <v>159</v>
      </c>
      <c r="B16" s="73"/>
      <c r="C16" s="73"/>
      <c r="D16" s="73"/>
      <c r="E16" s="73"/>
      <c r="F16" s="73"/>
      <c r="G16" s="74"/>
      <c r="H16" s="8"/>
    </row>
    <row r="17" spans="1:14" s="36" customFormat="1" ht="72.75" customHeight="1">
      <c r="A17" s="34" t="s">
        <v>134</v>
      </c>
      <c r="B17" s="35" t="s">
        <v>99</v>
      </c>
      <c r="C17" s="35" t="s">
        <v>125</v>
      </c>
      <c r="D17" s="35" t="s">
        <v>98</v>
      </c>
      <c r="E17" s="35" t="s">
        <v>152</v>
      </c>
      <c r="F17" s="68" t="s">
        <v>114</v>
      </c>
      <c r="G17" s="69"/>
      <c r="H17" s="60" t="s">
        <v>100</v>
      </c>
    </row>
    <row r="18" spans="1:14" ht="36" customHeight="1">
      <c r="A18" s="11" t="s">
        <v>129</v>
      </c>
      <c r="B18" s="85">
        <v>8</v>
      </c>
      <c r="C18" s="16">
        <v>5500</v>
      </c>
      <c r="D18" s="41">
        <v>2</v>
      </c>
      <c r="E18" s="16">
        <v>5500</v>
      </c>
      <c r="F18" s="11"/>
      <c r="G18" s="32">
        <f>B18*C18*D18</f>
        <v>88000</v>
      </c>
      <c r="H18" s="8" t="s">
        <v>153</v>
      </c>
    </row>
    <row r="19" spans="1:14" ht="39" customHeight="1">
      <c r="A19" s="11" t="s">
        <v>130</v>
      </c>
      <c r="B19" s="85"/>
      <c r="C19" s="16"/>
      <c r="D19" s="41"/>
      <c r="E19" s="16"/>
      <c r="F19" s="11"/>
      <c r="G19" s="32">
        <f t="shared" ref="G19:G20" si="1">B19*C19*D19</f>
        <v>0</v>
      </c>
      <c r="H19" s="8" t="s">
        <v>154</v>
      </c>
    </row>
    <row r="20" spans="1:14" ht="80.25" customHeight="1">
      <c r="A20" s="11" t="s">
        <v>155</v>
      </c>
      <c r="B20" s="85"/>
      <c r="C20" s="16"/>
      <c r="D20" s="41"/>
      <c r="E20" s="40"/>
      <c r="F20" s="11"/>
      <c r="G20" s="32">
        <f t="shared" si="1"/>
        <v>0</v>
      </c>
      <c r="H20" s="8" t="s">
        <v>156</v>
      </c>
    </row>
    <row r="21" spans="1:14" ht="33" customHeight="1">
      <c r="A21" s="11" t="s">
        <v>131</v>
      </c>
      <c r="B21" s="85">
        <v>8</v>
      </c>
      <c r="C21" s="16">
        <v>5250</v>
      </c>
      <c r="D21" s="38">
        <v>4</v>
      </c>
      <c r="E21" s="37"/>
      <c r="F21" s="11"/>
      <c r="G21" s="32">
        <f>B21*C21*D21</f>
        <v>168000</v>
      </c>
      <c r="H21" s="8" t="s">
        <v>157</v>
      </c>
      <c r="I21" s="33">
        <v>1</v>
      </c>
      <c r="J21" s="33">
        <v>2</v>
      </c>
      <c r="K21" s="33">
        <v>3</v>
      </c>
      <c r="L21" s="33">
        <v>4</v>
      </c>
      <c r="M21" s="33"/>
      <c r="N21" s="33"/>
    </row>
    <row r="22" spans="1:14" s="36" customFormat="1" ht="72.75" customHeight="1">
      <c r="A22" s="34" t="s">
        <v>122</v>
      </c>
      <c r="B22" s="35" t="s">
        <v>99</v>
      </c>
      <c r="C22" s="35" t="s">
        <v>125</v>
      </c>
      <c r="D22" s="35" t="s">
        <v>98</v>
      </c>
      <c r="E22" s="35" t="s">
        <v>152</v>
      </c>
      <c r="F22" s="68" t="s">
        <v>114</v>
      </c>
      <c r="G22" s="69"/>
      <c r="H22" s="60" t="s">
        <v>100</v>
      </c>
    </row>
    <row r="23" spans="1:14" ht="33.75" customHeight="1">
      <c r="A23" s="11" t="s">
        <v>129</v>
      </c>
      <c r="B23" s="85">
        <v>2</v>
      </c>
      <c r="C23" s="16">
        <v>3000</v>
      </c>
      <c r="D23" s="41">
        <v>2</v>
      </c>
      <c r="E23" s="16">
        <v>3000</v>
      </c>
      <c r="F23" s="11"/>
      <c r="G23" s="32">
        <f>B23*C23*D23</f>
        <v>12000</v>
      </c>
      <c r="H23" s="8" t="s">
        <v>153</v>
      </c>
    </row>
    <row r="24" spans="1:14" ht="40.5" customHeight="1">
      <c r="A24" s="11" t="s">
        <v>130</v>
      </c>
      <c r="B24" s="85"/>
      <c r="C24" s="16"/>
      <c r="D24" s="41"/>
      <c r="E24" s="16"/>
      <c r="F24" s="11"/>
      <c r="G24" s="32">
        <f t="shared" ref="G24:G26" si="2">B24*C24*D24</f>
        <v>0</v>
      </c>
      <c r="H24" s="8" t="s">
        <v>154</v>
      </c>
    </row>
    <row r="25" spans="1:14" ht="80.25" customHeight="1">
      <c r="A25" s="11" t="s">
        <v>155</v>
      </c>
      <c r="B25" s="85"/>
      <c r="C25" s="16"/>
      <c r="D25" s="41"/>
      <c r="E25" s="40"/>
      <c r="F25" s="11"/>
      <c r="G25" s="32">
        <f t="shared" si="2"/>
        <v>0</v>
      </c>
      <c r="H25" s="8" t="s">
        <v>156</v>
      </c>
    </row>
    <row r="26" spans="1:14" ht="36.75" customHeight="1">
      <c r="A26" s="11" t="s">
        <v>131</v>
      </c>
      <c r="B26" s="85">
        <v>2</v>
      </c>
      <c r="C26" s="16">
        <v>3000</v>
      </c>
      <c r="D26" s="38">
        <v>4</v>
      </c>
      <c r="E26" s="37"/>
      <c r="F26" s="11"/>
      <c r="G26" s="32">
        <f t="shared" si="2"/>
        <v>24000</v>
      </c>
      <c r="H26" s="8" t="s">
        <v>157</v>
      </c>
      <c r="I26" s="33">
        <v>1</v>
      </c>
      <c r="J26" s="33">
        <v>2</v>
      </c>
      <c r="K26" s="33">
        <v>3</v>
      </c>
      <c r="L26" s="33">
        <v>4</v>
      </c>
      <c r="M26" s="33"/>
      <c r="N26" s="33"/>
    </row>
    <row r="28" spans="1:14">
      <c r="A28" s="55" t="s">
        <v>139</v>
      </c>
      <c r="B28" s="71" t="s">
        <v>140</v>
      </c>
      <c r="C28" s="71"/>
      <c r="D28" s="71" t="s">
        <v>141</v>
      </c>
      <c r="E28" s="71"/>
    </row>
    <row r="29" spans="1:14">
      <c r="B29" s="57" t="s">
        <v>142</v>
      </c>
      <c r="C29" s="58">
        <f>E8</f>
        <v>290000</v>
      </c>
      <c r="D29" s="56" t="s">
        <v>143</v>
      </c>
      <c r="E29" s="58">
        <f>C29</f>
        <v>290000</v>
      </c>
    </row>
    <row r="30" spans="1:14">
      <c r="B30" s="57" t="s">
        <v>144</v>
      </c>
      <c r="C30" s="58">
        <f>C29</f>
        <v>290000</v>
      </c>
      <c r="D30" s="56" t="s">
        <v>145</v>
      </c>
      <c r="E30" s="58">
        <f>E29</f>
        <v>290000</v>
      </c>
    </row>
    <row r="31" spans="1:14">
      <c r="B31" s="59" t="s">
        <v>146</v>
      </c>
    </row>
  </sheetData>
  <mergeCells count="11">
    <mergeCell ref="B28:C28"/>
    <mergeCell ref="D28:E28"/>
    <mergeCell ref="F17:G17"/>
    <mergeCell ref="F22:G22"/>
    <mergeCell ref="A16:G16"/>
    <mergeCell ref="A3:G3"/>
    <mergeCell ref="F9:G9"/>
    <mergeCell ref="A15:E15"/>
    <mergeCell ref="B9:E9"/>
    <mergeCell ref="F10:G10"/>
    <mergeCell ref="A6:D6"/>
  </mergeCells>
  <phoneticPr fontId="35"/>
  <conditionalFormatting sqref="A11:A16">
    <cfRule type="expression" dxfId="13" priority="9">
      <formula>#REF!="×"</formula>
    </cfRule>
  </conditionalFormatting>
  <conditionalFormatting sqref="A18:A21">
    <cfRule type="expression" dxfId="12" priority="8">
      <formula>#REF!="×"</formula>
    </cfRule>
  </conditionalFormatting>
  <conditionalFormatting sqref="A23:A26">
    <cfRule type="expression" dxfId="11" priority="7">
      <formula>#REF!="×"</formula>
    </cfRule>
  </conditionalFormatting>
  <conditionalFormatting sqref="B11:E12">
    <cfRule type="expression" dxfId="10" priority="6">
      <formula>#REF!="×"</formula>
    </cfRule>
  </conditionalFormatting>
  <conditionalFormatting sqref="B18:E19">
    <cfRule type="expression" dxfId="9" priority="4">
      <formula>#REF!="×"</formula>
    </cfRule>
  </conditionalFormatting>
  <conditionalFormatting sqref="B23:E24">
    <cfRule type="expression" dxfId="8" priority="2">
      <formula>#REF!="×"</formula>
    </cfRule>
  </conditionalFormatting>
  <conditionalFormatting sqref="B21:F21">
    <cfRule type="expression" dxfId="7" priority="3">
      <formula>#REF!="×"</formula>
    </cfRule>
  </conditionalFormatting>
  <conditionalFormatting sqref="B26:F26">
    <cfRule type="expression" dxfId="6" priority="1">
      <formula>#REF!="×"</formula>
    </cfRule>
  </conditionalFormatting>
  <conditionalFormatting sqref="B14:G14">
    <cfRule type="expression" dxfId="5" priority="5">
      <formula>#REF!="×"</formula>
    </cfRule>
  </conditionalFormatting>
  <conditionalFormatting sqref="F15">
    <cfRule type="expression" dxfId="4" priority="10">
      <formula>#REF!="×"</formula>
    </cfRule>
  </conditionalFormatting>
  <conditionalFormatting sqref="F11:G13 G11:G15 B13:D13 F18:F20 B20:D20 F23:F25 B25:D25">
    <cfRule type="expression" dxfId="3" priority="61">
      <formula>#REF!="×"</formula>
    </cfRule>
  </conditionalFormatting>
  <conditionalFormatting sqref="G18:G21">
    <cfRule type="expression" dxfId="2" priority="15">
      <formula>#REF!="×"</formula>
    </cfRule>
  </conditionalFormatting>
  <conditionalFormatting sqref="G23:G26">
    <cfRule type="expression" dxfId="1" priority="14">
      <formula>#REF!="×"</formula>
    </cfRule>
  </conditionalFormatting>
  <dataValidations count="2">
    <dataValidation type="list" allowBlank="1" showInputMessage="1" showErrorMessage="1" sqref="D21 D26 D14" xr:uid="{96BEE6F5-EBD7-41E2-AE72-44B3D1FE2909}">
      <formula1>$I$14:$N$14</formula1>
    </dataValidation>
    <dataValidation type="list" allowBlank="1" showInputMessage="1" showErrorMessage="1" sqref="E6" xr:uid="{C0B90A4A-3EDF-4005-9702-B7092F152808}">
      <formula1>$I$6:$J$6</formula1>
    </dataValidation>
  </dataValidations>
  <printOptions horizontalCentered="1"/>
  <pageMargins left="0.25" right="0.25" top="0.75" bottom="0.75" header="0.3" footer="0.3"/>
  <pageSetup paperSize="9" scale="40" fitToWidth="0" fitToHeight="0" orientation="landscape" r:id="rId1"/>
  <rowBreaks count="2" manualBreakCount="2">
    <brk id="15" max="7" man="1"/>
    <brk id="3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B6" sqref="B6:H6"/>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5" t="s">
        <v>126</v>
      </c>
      <c r="B1" s="77" t="s">
        <v>120</v>
      </c>
      <c r="C1" s="78"/>
      <c r="D1" s="78"/>
      <c r="E1" s="78"/>
      <c r="F1" s="78"/>
      <c r="G1" s="78"/>
      <c r="H1" s="78"/>
      <c r="I1" s="27"/>
    </row>
    <row r="2" spans="1:10" ht="41.25" customHeight="1">
      <c r="A2" s="63" t="s">
        <v>110</v>
      </c>
      <c r="B2" s="67"/>
      <c r="C2" s="67"/>
      <c r="D2" s="67"/>
      <c r="E2" s="67"/>
      <c r="F2" s="67"/>
      <c r="G2" s="67"/>
      <c r="H2" s="67"/>
      <c r="I2" s="79" t="s">
        <v>54</v>
      </c>
      <c r="J2" s="8"/>
    </row>
    <row r="3" spans="1:10" ht="72.75" customHeight="1">
      <c r="A3" s="9" t="s">
        <v>118</v>
      </c>
      <c r="B3" s="13" t="s">
        <v>103</v>
      </c>
      <c r="C3" s="13" t="s">
        <v>104</v>
      </c>
      <c r="D3" s="13" t="s">
        <v>102</v>
      </c>
      <c r="E3" s="13" t="s">
        <v>105</v>
      </c>
      <c r="F3" s="13" t="s">
        <v>106</v>
      </c>
      <c r="G3" s="13" t="s">
        <v>108</v>
      </c>
      <c r="H3" s="13" t="s">
        <v>107</v>
      </c>
      <c r="I3" s="80"/>
      <c r="J3" s="15" t="s">
        <v>100</v>
      </c>
    </row>
    <row r="4" spans="1:10" ht="84.75" customHeight="1">
      <c r="A4" s="11" t="s">
        <v>115</v>
      </c>
      <c r="B4" s="16">
        <v>0</v>
      </c>
      <c r="C4" s="16">
        <v>0</v>
      </c>
      <c r="D4" s="28" t="e">
        <f>C4/B4</f>
        <v>#DIV/0!</v>
      </c>
      <c r="E4" s="29" t="e">
        <f>(D4-0.02)*B4</f>
        <v>#DIV/0!</v>
      </c>
      <c r="F4" s="30">
        <v>0</v>
      </c>
      <c r="G4" s="39">
        <v>0</v>
      </c>
      <c r="H4" s="31">
        <v>0</v>
      </c>
      <c r="I4" s="32">
        <f>F4*G4*H4</f>
        <v>0</v>
      </c>
      <c r="J4" s="15"/>
    </row>
    <row r="5" spans="1:10" ht="93.75" customHeight="1">
      <c r="A5" s="11" t="s">
        <v>116</v>
      </c>
      <c r="B5" s="16">
        <v>0</v>
      </c>
      <c r="C5" s="16">
        <v>0</v>
      </c>
      <c r="D5" s="28" t="e">
        <f>C5/B5</f>
        <v>#DIV/0!</v>
      </c>
      <c r="E5" s="29" t="e">
        <f>(D5-0.02)*B5</f>
        <v>#DIV/0!</v>
      </c>
      <c r="F5" s="30">
        <v>0</v>
      </c>
      <c r="G5" s="39">
        <v>0</v>
      </c>
      <c r="H5" s="31">
        <v>0</v>
      </c>
      <c r="I5" s="32">
        <f>F5*G5*H5</f>
        <v>0</v>
      </c>
      <c r="J5" s="15"/>
    </row>
    <row r="6" spans="1:10" ht="90" customHeight="1">
      <c r="A6" s="11" t="s">
        <v>117</v>
      </c>
      <c r="B6" s="81"/>
      <c r="C6" s="82"/>
      <c r="D6" s="82"/>
      <c r="E6" s="82"/>
      <c r="F6" s="82"/>
      <c r="G6" s="82"/>
      <c r="H6" s="82"/>
      <c r="I6" s="32">
        <v>0</v>
      </c>
      <c r="J6" s="15"/>
    </row>
    <row r="7" spans="1:10" ht="60.75" customHeight="1">
      <c r="A7" s="83" t="s">
        <v>119</v>
      </c>
      <c r="B7" s="84"/>
      <c r="C7" s="84"/>
      <c r="D7" s="84"/>
      <c r="E7" s="84"/>
      <c r="F7" s="84"/>
      <c r="G7" s="84"/>
      <c r="H7" s="84"/>
      <c r="I7" s="84"/>
    </row>
    <row r="9" spans="1:10">
      <c r="A9" s="44"/>
    </row>
  </sheetData>
  <mergeCells count="5">
    <mergeCell ref="B1:H1"/>
    <mergeCell ref="A2:H2"/>
    <mergeCell ref="I2:I3"/>
    <mergeCell ref="B6:H6"/>
    <mergeCell ref="A7:I7"/>
  </mergeCells>
  <phoneticPr fontId="35"/>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【参考】集計用シート（賃上げ支援事業）</vt:lpstr>
      <vt:lpstr>【総額及び平均額】賃上げ支援事業実績報告書（法人単位）</vt:lpstr>
      <vt:lpstr>別紙（2.0％超部分算定シート）（法人単位）</vt:lpstr>
      <vt:lpstr>都道府県リスト</vt:lpstr>
      <vt:lpstr>'【総額及び平均額】賃上げ支援事業実績報告書（法人単位）'!Print_Area</vt:lpstr>
      <vt:lpstr>'別紙（2.0％超部分算定シート）（法人単位）'!Print_Area</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岡　日美子</cp:lastModifiedBy>
  <cp:revision>2</cp:revision>
  <cp:lastPrinted>2026-06-25T08:41:01Z</cp:lastPrinted>
  <dcterms:created xsi:type="dcterms:W3CDTF">2017-10-26T07:12:00Z</dcterms:created>
  <dcterms:modified xsi:type="dcterms:W3CDTF">2026-07-03T05:03:32Z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